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9" r:id="rId1"/>
  </sheets>
  <definedNames>
    <definedName name="_xlnm._FilterDatabase" localSheetId="0" hidden="1">Sheet1!$A$4:$W$22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<sst xmlns="http://schemas.openxmlformats.org/spreadsheetml/2006/main" count="229" uniqueCount="109">
  <si>
    <t>附件1：</t>
  </si>
  <si>
    <t>2024年财政衔接结余资金及收回补助资金项目批复表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</si>
  <si>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</si>
  <si>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</si>
  <si>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</si>
  <si>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</si>
  <si>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</si>
  <si>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</si>
  <si>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</si>
  <si>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</si>
  <si>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</si>
  <si>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</si>
  <si>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</si>
  <si>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</si>
  <si>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</si>
  <si>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</si>
  <si>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</si>
  <si>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</si>
  <si>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</si>
  <si>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</si>
  <si>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</si>
  <si>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</si>
  <si>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</si>
  <si>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</si>
  <si>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</si>
  <si>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</si>
  <si>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一、乡村建设行动</t>
  </si>
  <si>
    <t>南江乡</t>
  </si>
  <si>
    <t>平寨组安全饮水巩固提升项目</t>
  </si>
  <si>
    <t>乡村建设行动</t>
  </si>
  <si>
    <t>农村基础设施（含产业配套基础设施）</t>
  </si>
  <si>
    <t>农村供水保障设施建设</t>
  </si>
  <si>
    <t>龙广村</t>
  </si>
  <si>
    <t>新建高位水池1处350立方米（带肋钢筋HRB400以内进行双层铺设及四周龙骨铺设和顶板铺设、另用混凝土浇筑），配电房1处（配电柜、无缝钢管、砖、水泥、门窗）。</t>
  </si>
  <si>
    <t>新建</t>
  </si>
  <si>
    <t>南江乡人民政府</t>
  </si>
  <si>
    <t>彭凤英</t>
  </si>
  <si>
    <t>开阳县农业农村局</t>
  </si>
  <si>
    <t>聂小玻</t>
  </si>
  <si>
    <t>以工代赈</t>
  </si>
  <si>
    <t>龙广村平寨组至凤凰寨组产业路建设项目</t>
  </si>
  <si>
    <t>农村道路建设（通村路、通户路、小型桥梁等）</t>
  </si>
  <si>
    <t>新建产业路1185米，宽2.5米，厚15公分，主要对路基平整、道路硬化采用C25混凝土浇筑；修建堡坎160立方米，修复路面约30平方米，设置排水沟10米（C25混凝土300mm*300mm）；修复石板路面长321米，宽2米（全修复路面长约100米，零星修补约30平方）</t>
  </si>
  <si>
    <t>南龙乡</t>
  </si>
  <si>
    <t>南龙乡田坎村灌溉沟渠修复项目</t>
  </si>
  <si>
    <t>产业发展</t>
  </si>
  <si>
    <t>配套设施项目</t>
  </si>
  <si>
    <t>小型农田水利设施建设</t>
  </si>
  <si>
    <t>田坎村毛力组</t>
  </si>
  <si>
    <t>沟渠补漏（沟傍、沟底补漏20处），塌方泥土清理110米，沟渠清淤2.98KM，沟渠涵洞清理15个。</t>
  </si>
  <si>
    <t>新增</t>
  </si>
  <si>
    <t>南龙乡人民政府</t>
  </si>
  <si>
    <t>李秋圆</t>
  </si>
  <si>
    <t>龙岗镇</t>
  </si>
  <si>
    <t>龙岗镇大荆村水池项目</t>
  </si>
  <si>
    <t>大荆村</t>
  </si>
  <si>
    <t>新建水池200立方米。</t>
  </si>
  <si>
    <t>龙岗镇人民政府</t>
  </si>
  <si>
    <t>杨扬</t>
  </si>
  <si>
    <t>/</t>
  </si>
  <si>
    <t>花梨镇</t>
  </si>
  <si>
    <t>花梨镇翁昭村上街组通组路项目</t>
  </si>
  <si>
    <t>其他</t>
  </si>
  <si>
    <t>翁昭村</t>
  </si>
  <si>
    <t>麻地口处村民出行道路应急处置，回填土石方742.5立方米，长60米，高1.5--7米，上顶宽3米。</t>
  </si>
  <si>
    <t>花梨镇人民政府</t>
  </si>
  <si>
    <t>李胜利</t>
  </si>
  <si>
    <t>清江村新寨安置点安全饮水巩固提升项目</t>
  </si>
  <si>
    <t>清江村</t>
  </si>
  <si>
    <t>从翁昭村三宝沟饮水池安装管道至清江村新寨安置点，安装PE100级dn50( 1.6MPa)管道5.8公里</t>
  </si>
  <si>
    <t>花梨镇十字村地质灾害除险加固建设项目</t>
  </si>
  <si>
    <t>十字村</t>
  </si>
  <si>
    <t>花梨镇十字村新建挡土墙1：长23M，高2M；新建挡土墙2：长98M，高1.5M；新建挡土墙3：长67M，高1.5M；新建挡土墙4：长49M，高1.5M；新建挡土墙5：长25M，高2.5M及人工和机械夯实田坎2200M等配套设施建设项目。</t>
  </si>
  <si>
    <t>龙水乡</t>
  </si>
  <si>
    <t>开阳县龙水乡花山村沟渠建设项目</t>
  </si>
  <si>
    <t>花山村</t>
  </si>
  <si>
    <t>新建沟渠（0.3m*0.3m）320米，管径300毫米水泥涵管6米。</t>
  </si>
  <si>
    <t>龙水乡人民政府</t>
  </si>
  <si>
    <t>高照志</t>
  </si>
  <si>
    <t>二、产业发展</t>
  </si>
  <si>
    <t>开阳县文化和旅游局</t>
  </si>
  <si>
    <t>开阳县“硒养开阳 富硒山居”旅居产业富硒农旅产业带运营实施方案策划编制项目</t>
  </si>
  <si>
    <t>村庄规划编制（含编修）</t>
  </si>
  <si>
    <t>南江乡、禾丰乡、双流镇、高寨乡、紫兴街道</t>
  </si>
  <si>
    <t>“硒养开阳 富硒山居”旅居产业带及南江、禾丰乡富硒农旅产业带运营实施方案策划编制（1.综合调研与分析、发展趋势调研、产业基础研判、客群定位与发展策略、空间布局与规划、品牌与产品打造
、制定旅居标准体系）</t>
  </si>
  <si>
    <t>程华</t>
  </si>
  <si>
    <t>开阳县“硒养开阳”品牌打造和展销平台项目</t>
  </si>
  <si>
    <t>加工流通项目</t>
  </si>
  <si>
    <t>品牌打造和展销平台</t>
  </si>
  <si>
    <t>1.营销宣传推广（活动策划与执行、新媒体矩阵建设、线上线下推广）
2.驻场运营服务指导（完善基础设施和公共服务配套项目清单、农房改造及管理服务标准制定、完善发展模式、品牌营销体系建立，项目运营落地陪跑、经营主体合规及风险防控、村民组织与发动、服务培训及指导、产品迭代升级、服务平台建设）
3.“硒养开阳”总品牌及“富硒山居”、“富硒山路”、“富硒山珍”IP设计。
4.“富硒山居”旅居品牌业态布局优化指导及氛围营造设计。
5.闲置资产梳理、招商引资管理数字化平台搭建，建立丰富客商及合作伙伴资源库，开展相关招商工作。</t>
  </si>
  <si>
    <t>“开阳硒品”农产品区域公共品牌宣传项目</t>
  </si>
  <si>
    <t>贵遵复线</t>
  </si>
  <si>
    <t>在贵遵复线选择2根高速公路高杆宣传推广”开阳硒品农产品区域公共品牌及区域品牌IP。</t>
  </si>
  <si>
    <t>花梨镇油菜产业集群配套设施建设项目</t>
  </si>
  <si>
    <t>花梨村</t>
  </si>
  <si>
    <t>花梨镇油菜产业集群厂区修建围墙410米、围墙大门、挡土墙、场内渣石找坡压实及配套设施。</t>
  </si>
  <si>
    <t>开阳县富硒产业园农特产品展示平台建设项目</t>
  </si>
  <si>
    <t>产业园（区）</t>
  </si>
  <si>
    <t>龙岗一村</t>
  </si>
  <si>
    <t>主要建设内容：建设30㎡展示平台区及配套设备采购（包含展示平台配套设备、展示平台间门头、展示平台间内部背景、产品展示柜、室内射灯）等。</t>
  </si>
  <si>
    <t>县级结余资金</t>
  </si>
  <si>
    <t>三、易地扶贫搬迁后扶</t>
  </si>
  <si>
    <t>紫兴街道办事处</t>
  </si>
  <si>
    <t>开阳县安置小区标准厂房接线改造项目</t>
  </si>
  <si>
    <t>易地扶贫搬迁后扶</t>
  </si>
  <si>
    <t>“一站式”社区综合服务设施建设</t>
  </si>
  <si>
    <t>东湖社区</t>
  </si>
  <si>
    <t>配电房低压配电柜接线方式改造2匹配电柜；接线接头处理690处。</t>
  </si>
  <si>
    <t>强 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</si>
</sst>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16"/>
      <name val="黑体"/>
      <charset val="134"/>
    </font>
    <font>
      <sz val="16"/>
      <color rgb="FFFF0000"/>
      <name val="宋体"/>
      <charset val="134"/>
      <scheme val="major"/>
    </font>
    <font>
      <sz val="16"/>
      <name val="宋体"/>
      <charset val="134"/>
      <scheme val="major"/>
    </font>
    <font>
      <sz val="16"/>
      <name val="宋体"/>
      <charset val="134"/>
    </font>
    <font>
      <sz val="24"/>
      <color theme="1"/>
      <name val="宋体"/>
      <charset val="134"/>
      <scheme val="minor"/>
    </font>
    <font>
      <sz val="48"/>
      <name val="方正小标宋简体"/>
      <charset val="134"/>
    </font>
    <font>
      <sz val="48"/>
      <name val="仿宋_GB2312"/>
      <charset val="134"/>
    </font>
    <font>
      <sz val="16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26" fillId="0" borderId="0">
      <alignment vertical="center"/>
    </xf>
    <xf numFmtId="0" fontId="28" fillId="0" borderId="0">
      <protection locked="0"/>
    </xf>
    <xf numFmtId="0" fontId="26" fillId="0" borderId="0">
      <alignment vertical="center"/>
    </xf>
  </cellStyleXfs>
  <cellXfs count="40">
    <xf numFmtId="0" fontId="0" fillId="0" borderId="0" xfId="0" applyFont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left" vertical="center"/>
    </xf>
    <xf numFmtId="0" fontId="6" fillId="2" borderId="0" xfId="52" applyFont="1" applyFill="1" applyBorder="1" applyAlignment="1">
      <alignment horizontal="center" vertical="center" wrapText="1"/>
    </xf>
    <xf numFmtId="0" fontId="7" fillId="2" borderId="0" xfId="52" applyFont="1" applyFill="1" applyBorder="1" applyAlignment="1">
      <alignment horizontal="left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52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7" fillId="2" borderId="0" xfId="52" applyFont="1" applyFill="1" applyBorder="1" applyAlignment="1">
      <alignment horizontal="center" vertical="center" wrapText="1"/>
    </xf>
    <xf numFmtId="176" fontId="6" fillId="2" borderId="0" xfId="52" applyNumberFormat="1" applyFont="1" applyFill="1" applyBorder="1" applyAlignment="1">
      <alignment horizontal="center" vertical="center" wrapText="1"/>
    </xf>
    <xf numFmtId="0" fontId="1" fillId="2" borderId="1" xfId="52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abSelected="1" zoomScale="70" zoomScaleNormal="70" workbookViewId="0">
      <selection activeCell="L8" sqref="L8"/>
    </sheetView>
  </sheetViews>
  <sheetFormatPr defaultColWidth="9" defaultRowHeight="14.25"/>
  <cols>
    <col min="1" max="1" width="7.5" style="1" customWidth="1"/>
    <col min="2" max="2" width="9.06666666666667" style="1" customWidth="1"/>
    <col min="3" max="3" width="18.2833333333333" style="1" customWidth="1"/>
    <col min="4" max="4" width="9.525" style="1" customWidth="1"/>
    <col min="5" max="5" width="12.025" style="1" customWidth="1"/>
    <col min="6" max="6" width="12.8083333333333" style="1" customWidth="1"/>
    <col min="7" max="7" width="14.6916666666667" style="1" customWidth="1"/>
    <col min="8" max="8" width="56.175" style="9" customWidth="1"/>
    <col min="9" max="9" width="10.1333333333333" style="1" customWidth="1"/>
    <col min="10" max="10" width="17.85" style="1" customWidth="1"/>
    <col min="11" max="11" width="18.3916666666667" style="1" customWidth="1"/>
    <col min="12" max="12" width="15.1416666666667" style="1" customWidth="1"/>
    <col min="13" max="13" width="17.1416666666667" style="1" customWidth="1"/>
    <col min="14" max="14" width="8.275" style="1" customWidth="1"/>
    <col min="15" max="15" width="13.0333333333333" style="1" customWidth="1"/>
    <col min="16" max="16" width="8.43333333333333" style="1" customWidth="1"/>
    <col min="17" max="17" width="7.65" style="1" customWidth="1"/>
    <col min="18" max="18" width="11.0666666666667" style="1" customWidth="1"/>
    <col min="19" max="19" width="8.20833333333333" style="1" customWidth="1"/>
    <col min="20" max="20" width="8.56666666666667" style="1" customWidth="1"/>
    <col min="21" max="22" width="8.925" style="1" customWidth="1"/>
    <col min="23" max="23" width="16.425" style="1" customWidth="1"/>
    <col min="24" max="26" width="9" style="1"/>
    <col min="27" max="27" width="11.5" style="1"/>
    <col min="28" max="16384" width="9" style="1"/>
  </cols>
  <sheetData>
    <row r="1" ht="31.5" spans="1:23">
      <c r="A1" s="10" t="s">
        <v>0</v>
      </c>
      <c r="B1" s="10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="1" customFormat="1" ht="63" spans="1:23">
      <c r="A2" s="13" t="s">
        <v>1</v>
      </c>
      <c r="B2" s="13"/>
      <c r="C2" s="13"/>
      <c r="D2" s="13"/>
      <c r="E2" s="13"/>
      <c r="F2" s="13"/>
      <c r="G2" s="13"/>
      <c r="H2" s="14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3"/>
    </row>
    <row r="3" s="2" customFormat="1" ht="27" customHeight="1" spans="1:23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5" t="s">
        <v>9</v>
      </c>
      <c r="I3" s="34" t="s">
        <v>10</v>
      </c>
      <c r="J3" s="34" t="s">
        <v>11</v>
      </c>
      <c r="K3" s="34"/>
      <c r="L3" s="34"/>
      <c r="M3" s="34" t="s">
        <v>12</v>
      </c>
      <c r="N3" s="34" t="s">
        <v>13</v>
      </c>
      <c r="O3" s="15" t="s">
        <v>14</v>
      </c>
      <c r="P3" s="34" t="s">
        <v>13</v>
      </c>
      <c r="Q3" s="15" t="s">
        <v>15</v>
      </c>
      <c r="R3" s="15" t="s">
        <v>16</v>
      </c>
      <c r="S3" s="15" t="s">
        <v>17</v>
      </c>
      <c r="T3" s="15" t="s">
        <v>18</v>
      </c>
      <c r="U3" s="15" t="s">
        <v>19</v>
      </c>
      <c r="V3" s="15" t="s">
        <v>20</v>
      </c>
      <c r="W3" s="16" t="s">
        <v>21</v>
      </c>
    </row>
    <row r="4" s="2" customFormat="1" ht="52" customHeight="1" spans="1:23">
      <c r="A4" s="15"/>
      <c r="B4" s="15"/>
      <c r="C4" s="15"/>
      <c r="D4" s="16"/>
      <c r="E4" s="16"/>
      <c r="F4" s="16"/>
      <c r="G4" s="15"/>
      <c r="H4" s="15"/>
      <c r="I4" s="34"/>
      <c r="J4" s="35" t="s">
        <v>22</v>
      </c>
      <c r="K4" s="35" t="s">
        <v>23</v>
      </c>
      <c r="L4" s="35" t="s">
        <v>24</v>
      </c>
      <c r="M4" s="34"/>
      <c r="N4" s="34"/>
      <c r="O4" s="15"/>
      <c r="P4" s="34"/>
      <c r="Q4" s="15"/>
      <c r="R4" s="15"/>
      <c r="S4" s="15"/>
      <c r="T4" s="15"/>
      <c r="U4" s="15"/>
      <c r="V4" s="15"/>
      <c r="W4" s="16"/>
    </row>
    <row r="5" s="2" customFormat="1" ht="34" customHeight="1" spans="1:23">
      <c r="A5" s="15" t="s">
        <v>25</v>
      </c>
      <c r="B5" s="15"/>
      <c r="C5" s="15"/>
      <c r="D5" s="15"/>
      <c r="E5" s="15"/>
      <c r="F5" s="15"/>
      <c r="G5" s="15"/>
      <c r="H5" s="17"/>
      <c r="I5" s="15"/>
      <c r="J5" s="15">
        <f>J6+J15+J21</f>
        <v>348.084991</v>
      </c>
      <c r="K5" s="15">
        <f>K6+K15+K21</f>
        <v>343.484991</v>
      </c>
      <c r="L5" s="15">
        <f>L6+L15+L21</f>
        <v>4.6</v>
      </c>
      <c r="M5" s="34"/>
      <c r="N5" s="34"/>
      <c r="O5" s="15"/>
      <c r="P5" s="34"/>
      <c r="Q5" s="15">
        <f t="shared" ref="Q5:V5" si="0">Q6+Q15+Q21</f>
        <v>3841</v>
      </c>
      <c r="R5" s="15">
        <f t="shared" si="0"/>
        <v>13160</v>
      </c>
      <c r="S5" s="15">
        <f t="shared" si="0"/>
        <v>493</v>
      </c>
      <c r="T5" s="15">
        <f t="shared" si="0"/>
        <v>1959</v>
      </c>
      <c r="U5" s="15">
        <f t="shared" si="0"/>
        <v>33</v>
      </c>
      <c r="V5" s="15">
        <f t="shared" si="0"/>
        <v>115</v>
      </c>
      <c r="W5" s="16"/>
    </row>
    <row r="6" s="2" customFormat="1" ht="34" customHeight="1" spans="1:23">
      <c r="A6" s="17" t="s">
        <v>26</v>
      </c>
      <c r="B6" s="17"/>
      <c r="C6" s="17"/>
      <c r="D6" s="17"/>
      <c r="E6" s="17"/>
      <c r="F6" s="17"/>
      <c r="G6" s="17"/>
      <c r="H6" s="17"/>
      <c r="I6" s="17"/>
      <c r="J6" s="15">
        <f>SUM(J7:J14)</f>
        <v>161.184991</v>
      </c>
      <c r="K6" s="15">
        <f>SUM(K7:K14)</f>
        <v>157.984991</v>
      </c>
      <c r="L6" s="15">
        <f>SUM(L7:L14)</f>
        <v>3.2</v>
      </c>
      <c r="M6" s="34"/>
      <c r="N6" s="34"/>
      <c r="O6" s="15"/>
      <c r="P6" s="34"/>
      <c r="Q6" s="15">
        <f t="shared" ref="Q6:V6" si="1">SUM(Q7:Q14)</f>
        <v>958</v>
      </c>
      <c r="R6" s="15">
        <f t="shared" si="1"/>
        <v>3337</v>
      </c>
      <c r="S6" s="15">
        <f t="shared" si="1"/>
        <v>24</v>
      </c>
      <c r="T6" s="15">
        <f t="shared" si="1"/>
        <v>77</v>
      </c>
      <c r="U6" s="15">
        <f t="shared" si="1"/>
        <v>9</v>
      </c>
      <c r="V6" s="15">
        <f t="shared" si="1"/>
        <v>30</v>
      </c>
      <c r="W6" s="16"/>
    </row>
    <row r="7" s="3" customFormat="1" ht="101.25" spans="1:23">
      <c r="A7" s="18">
        <v>1</v>
      </c>
      <c r="B7" s="19" t="s">
        <v>27</v>
      </c>
      <c r="C7" s="19" t="s">
        <v>28</v>
      </c>
      <c r="D7" s="20" t="s">
        <v>29</v>
      </c>
      <c r="E7" s="20" t="s">
        <v>30</v>
      </c>
      <c r="F7" s="20" t="s">
        <v>31</v>
      </c>
      <c r="G7" s="19" t="s">
        <v>32</v>
      </c>
      <c r="H7" s="21" t="s">
        <v>33</v>
      </c>
      <c r="I7" s="19" t="s">
        <v>34</v>
      </c>
      <c r="J7" s="19">
        <v>48.23</v>
      </c>
      <c r="K7" s="19">
        <v>47.53</v>
      </c>
      <c r="L7" s="19">
        <v>0.7</v>
      </c>
      <c r="M7" s="19" t="s">
        <v>35</v>
      </c>
      <c r="N7" s="28" t="s">
        <v>36</v>
      </c>
      <c r="O7" s="36" t="s">
        <v>37</v>
      </c>
      <c r="P7" s="36" t="s">
        <v>38</v>
      </c>
      <c r="Q7" s="19">
        <v>122</v>
      </c>
      <c r="R7" s="19">
        <v>434</v>
      </c>
      <c r="S7" s="19">
        <v>4</v>
      </c>
      <c r="T7" s="19">
        <v>11</v>
      </c>
      <c r="U7" s="19">
        <v>2</v>
      </c>
      <c r="V7" s="19">
        <v>6</v>
      </c>
      <c r="W7" s="39" t="s">
        <v>39</v>
      </c>
    </row>
    <row r="8" s="3" customFormat="1" ht="121.5" spans="1:23">
      <c r="A8" s="18">
        <v>2</v>
      </c>
      <c r="B8" s="19" t="s">
        <v>27</v>
      </c>
      <c r="C8" s="19" t="s">
        <v>40</v>
      </c>
      <c r="D8" s="20" t="s">
        <v>29</v>
      </c>
      <c r="E8" s="20" t="s">
        <v>30</v>
      </c>
      <c r="F8" s="22" t="s">
        <v>41</v>
      </c>
      <c r="G8" s="19" t="s">
        <v>32</v>
      </c>
      <c r="H8" s="21" t="s">
        <v>42</v>
      </c>
      <c r="I8" s="19" t="s">
        <v>34</v>
      </c>
      <c r="J8" s="19">
        <v>40.7</v>
      </c>
      <c r="K8" s="19">
        <v>40</v>
      </c>
      <c r="L8" s="19">
        <v>0.7</v>
      </c>
      <c r="M8" s="19" t="s">
        <v>35</v>
      </c>
      <c r="N8" s="19" t="s">
        <v>36</v>
      </c>
      <c r="O8" s="19" t="s">
        <v>37</v>
      </c>
      <c r="P8" s="19" t="s">
        <v>38</v>
      </c>
      <c r="Q8" s="19">
        <v>38</v>
      </c>
      <c r="R8" s="19">
        <v>138</v>
      </c>
      <c r="S8" s="19">
        <v>2</v>
      </c>
      <c r="T8" s="19">
        <v>3</v>
      </c>
      <c r="U8" s="19">
        <v>1</v>
      </c>
      <c r="V8" s="19">
        <v>5</v>
      </c>
      <c r="W8" s="39" t="s">
        <v>39</v>
      </c>
    </row>
    <row r="9" s="4" customFormat="1" ht="60.75" spans="1:23">
      <c r="A9" s="18">
        <v>3</v>
      </c>
      <c r="B9" s="23" t="s">
        <v>43</v>
      </c>
      <c r="C9" s="23" t="s">
        <v>44</v>
      </c>
      <c r="D9" s="24" t="s">
        <v>45</v>
      </c>
      <c r="E9" s="24" t="s">
        <v>46</v>
      </c>
      <c r="F9" s="24" t="s">
        <v>47</v>
      </c>
      <c r="G9" s="23" t="s">
        <v>48</v>
      </c>
      <c r="H9" s="25" t="s">
        <v>49</v>
      </c>
      <c r="I9" s="23" t="s">
        <v>50</v>
      </c>
      <c r="J9" s="37">
        <f t="shared" ref="J9:J14" si="2">K9+L9</f>
        <v>2.2</v>
      </c>
      <c r="K9" s="23">
        <v>1.9</v>
      </c>
      <c r="L9" s="29">
        <v>0.3</v>
      </c>
      <c r="M9" s="23" t="s">
        <v>51</v>
      </c>
      <c r="N9" s="23" t="s">
        <v>52</v>
      </c>
      <c r="O9" s="23" t="s">
        <v>37</v>
      </c>
      <c r="P9" s="23" t="s">
        <v>38</v>
      </c>
      <c r="Q9" s="23">
        <v>256</v>
      </c>
      <c r="R9" s="23">
        <v>956</v>
      </c>
      <c r="S9" s="23">
        <v>4</v>
      </c>
      <c r="T9" s="23">
        <v>13</v>
      </c>
      <c r="U9" s="23">
        <v>0</v>
      </c>
      <c r="V9" s="23">
        <v>0</v>
      </c>
      <c r="W9" s="39" t="s">
        <v>39</v>
      </c>
    </row>
    <row r="10" s="4" customFormat="1" ht="101.25" spans="1:23">
      <c r="A10" s="18">
        <v>4</v>
      </c>
      <c r="B10" s="26" t="s">
        <v>53</v>
      </c>
      <c r="C10" s="23" t="s">
        <v>54</v>
      </c>
      <c r="D10" s="20" t="s">
        <v>29</v>
      </c>
      <c r="E10" s="20" t="s">
        <v>30</v>
      </c>
      <c r="F10" s="20" t="s">
        <v>31</v>
      </c>
      <c r="G10" s="26" t="s">
        <v>55</v>
      </c>
      <c r="H10" s="27" t="s">
        <v>56</v>
      </c>
      <c r="I10" s="26" t="s">
        <v>34</v>
      </c>
      <c r="J10" s="37">
        <f t="shared" si="2"/>
        <v>16.3</v>
      </c>
      <c r="K10" s="26">
        <v>16</v>
      </c>
      <c r="L10" s="29">
        <v>0.3</v>
      </c>
      <c r="M10" s="29" t="s">
        <v>57</v>
      </c>
      <c r="N10" s="38" t="s">
        <v>58</v>
      </c>
      <c r="O10" s="23" t="s">
        <v>37</v>
      </c>
      <c r="P10" s="23" t="s">
        <v>38</v>
      </c>
      <c r="Q10" s="26">
        <v>28</v>
      </c>
      <c r="R10" s="26">
        <v>101</v>
      </c>
      <c r="S10" s="26" t="s">
        <v>59</v>
      </c>
      <c r="T10" s="26" t="s">
        <v>59</v>
      </c>
      <c r="U10" s="26" t="s">
        <v>59</v>
      </c>
      <c r="V10" s="26" t="s">
        <v>59</v>
      </c>
      <c r="W10" s="39" t="s">
        <v>39</v>
      </c>
    </row>
    <row r="11" s="4" customFormat="1" ht="101.25" spans="1:23">
      <c r="A11" s="18">
        <v>5</v>
      </c>
      <c r="B11" s="26" t="s">
        <v>60</v>
      </c>
      <c r="C11" s="23" t="s">
        <v>61</v>
      </c>
      <c r="D11" s="23" t="s">
        <v>29</v>
      </c>
      <c r="E11" s="23" t="s">
        <v>30</v>
      </c>
      <c r="F11" s="28" t="s">
        <v>62</v>
      </c>
      <c r="G11" s="23" t="s">
        <v>63</v>
      </c>
      <c r="H11" s="25" t="s">
        <v>64</v>
      </c>
      <c r="I11" s="23" t="s">
        <v>34</v>
      </c>
      <c r="J11" s="37">
        <f t="shared" si="2"/>
        <v>5.86</v>
      </c>
      <c r="K11" s="26">
        <v>5.56</v>
      </c>
      <c r="L11" s="29">
        <v>0.3</v>
      </c>
      <c r="M11" s="29" t="s">
        <v>65</v>
      </c>
      <c r="N11" s="26" t="s">
        <v>66</v>
      </c>
      <c r="O11" s="23" t="s">
        <v>37</v>
      </c>
      <c r="P11" s="23" t="s">
        <v>38</v>
      </c>
      <c r="Q11" s="26">
        <v>11</v>
      </c>
      <c r="R11" s="26">
        <v>42</v>
      </c>
      <c r="S11" s="26">
        <v>1</v>
      </c>
      <c r="T11" s="26">
        <v>4</v>
      </c>
      <c r="U11" s="26">
        <v>1</v>
      </c>
      <c r="V11" s="26">
        <v>3</v>
      </c>
      <c r="W11" s="39" t="s">
        <v>39</v>
      </c>
    </row>
    <row r="12" s="4" customFormat="1" ht="101.25" spans="1:23">
      <c r="A12" s="18">
        <v>6</v>
      </c>
      <c r="B12" s="23" t="s">
        <v>60</v>
      </c>
      <c r="C12" s="23" t="s">
        <v>67</v>
      </c>
      <c r="D12" s="20" t="s">
        <v>29</v>
      </c>
      <c r="E12" s="20" t="s">
        <v>30</v>
      </c>
      <c r="F12" s="20" t="s">
        <v>31</v>
      </c>
      <c r="G12" s="23" t="s">
        <v>68</v>
      </c>
      <c r="H12" s="25" t="s">
        <v>69</v>
      </c>
      <c r="I12" s="23" t="s">
        <v>34</v>
      </c>
      <c r="J12" s="37">
        <f t="shared" si="2"/>
        <v>16.4</v>
      </c>
      <c r="K12" s="23">
        <v>16.1</v>
      </c>
      <c r="L12" s="29">
        <v>0.3</v>
      </c>
      <c r="M12" s="29" t="s">
        <v>65</v>
      </c>
      <c r="N12" s="23" t="s">
        <v>66</v>
      </c>
      <c r="O12" s="23" t="s">
        <v>37</v>
      </c>
      <c r="P12" s="23" t="s">
        <v>38</v>
      </c>
      <c r="Q12" s="23">
        <v>237</v>
      </c>
      <c r="R12" s="23">
        <v>720</v>
      </c>
      <c r="S12" s="23">
        <v>11</v>
      </c>
      <c r="T12" s="23">
        <v>41</v>
      </c>
      <c r="U12" s="23">
        <v>4</v>
      </c>
      <c r="V12" s="23">
        <v>13</v>
      </c>
      <c r="W12" s="39" t="s">
        <v>39</v>
      </c>
    </row>
    <row r="13" s="5" customFormat="1" ht="101.25" spans="1:23">
      <c r="A13" s="18">
        <v>7</v>
      </c>
      <c r="B13" s="29" t="s">
        <v>60</v>
      </c>
      <c r="C13" s="29" t="s">
        <v>70</v>
      </c>
      <c r="D13" s="23" t="s">
        <v>29</v>
      </c>
      <c r="E13" s="23" t="s">
        <v>30</v>
      </c>
      <c r="F13" s="28" t="s">
        <v>62</v>
      </c>
      <c r="G13" s="29" t="s">
        <v>71</v>
      </c>
      <c r="H13" s="30" t="s">
        <v>72</v>
      </c>
      <c r="I13" s="29" t="s">
        <v>34</v>
      </c>
      <c r="J13" s="37">
        <f t="shared" si="2"/>
        <v>26.3</v>
      </c>
      <c r="K13" s="29">
        <v>26</v>
      </c>
      <c r="L13" s="29">
        <v>0.3</v>
      </c>
      <c r="M13" s="29" t="s">
        <v>65</v>
      </c>
      <c r="N13" s="23" t="s">
        <v>66</v>
      </c>
      <c r="O13" s="29" t="s">
        <v>37</v>
      </c>
      <c r="P13" s="29" t="s">
        <v>38</v>
      </c>
      <c r="Q13" s="29">
        <v>216</v>
      </c>
      <c r="R13" s="29">
        <v>783</v>
      </c>
      <c r="S13" s="29">
        <v>1</v>
      </c>
      <c r="T13" s="29">
        <v>3</v>
      </c>
      <c r="U13" s="29">
        <v>1</v>
      </c>
      <c r="V13" s="29">
        <v>3</v>
      </c>
      <c r="W13" s="39" t="s">
        <v>39</v>
      </c>
    </row>
    <row r="14" s="4" customFormat="1" ht="60.75" spans="1:23">
      <c r="A14" s="18">
        <v>8</v>
      </c>
      <c r="B14" s="29" t="s">
        <v>73</v>
      </c>
      <c r="C14" s="29" t="s">
        <v>74</v>
      </c>
      <c r="D14" s="24" t="s">
        <v>45</v>
      </c>
      <c r="E14" s="24" t="s">
        <v>46</v>
      </c>
      <c r="F14" s="24" t="s">
        <v>47</v>
      </c>
      <c r="G14" s="29" t="s">
        <v>75</v>
      </c>
      <c r="H14" s="30" t="s">
        <v>76</v>
      </c>
      <c r="I14" s="29" t="s">
        <v>34</v>
      </c>
      <c r="J14" s="29">
        <f t="shared" si="2"/>
        <v>5.194991</v>
      </c>
      <c r="K14" s="29">
        <v>4.894991</v>
      </c>
      <c r="L14" s="29">
        <v>0.3</v>
      </c>
      <c r="M14" s="29" t="s">
        <v>77</v>
      </c>
      <c r="N14" s="29" t="s">
        <v>78</v>
      </c>
      <c r="O14" s="29" t="s">
        <v>37</v>
      </c>
      <c r="P14" s="29" t="s">
        <v>38</v>
      </c>
      <c r="Q14" s="29">
        <v>50</v>
      </c>
      <c r="R14" s="29">
        <v>163</v>
      </c>
      <c r="S14" s="29">
        <v>1</v>
      </c>
      <c r="T14" s="29">
        <v>2</v>
      </c>
      <c r="U14" s="29">
        <v>0</v>
      </c>
      <c r="V14" s="29">
        <v>0</v>
      </c>
      <c r="W14" s="29" t="s">
        <v>39</v>
      </c>
    </row>
    <row r="15" s="2" customFormat="1" ht="39" customHeight="1" spans="1:23">
      <c r="A15" s="17" t="s">
        <v>79</v>
      </c>
      <c r="B15" s="17"/>
      <c r="C15" s="17"/>
      <c r="D15" s="17"/>
      <c r="E15" s="17"/>
      <c r="F15" s="17"/>
      <c r="G15" s="17"/>
      <c r="H15" s="17"/>
      <c r="I15" s="17"/>
      <c r="J15" s="15">
        <f>SUM(J16:J20)</f>
        <v>180.9</v>
      </c>
      <c r="K15" s="15">
        <f>SUM(K16:K20)</f>
        <v>179.5</v>
      </c>
      <c r="L15" s="15">
        <f>SUM(L16:L20)</f>
        <v>1.4</v>
      </c>
      <c r="M15" s="34"/>
      <c r="N15" s="34"/>
      <c r="O15" s="15"/>
      <c r="P15" s="34"/>
      <c r="Q15" s="15">
        <f t="shared" ref="Q15:V15" si="3">SUM(Q16:Q20)</f>
        <v>1503</v>
      </c>
      <c r="R15" s="15">
        <f t="shared" si="3"/>
        <v>4573</v>
      </c>
      <c r="S15" s="15">
        <f t="shared" si="3"/>
        <v>11</v>
      </c>
      <c r="T15" s="15">
        <f t="shared" si="3"/>
        <v>25</v>
      </c>
      <c r="U15" s="15">
        <f t="shared" si="3"/>
        <v>12</v>
      </c>
      <c r="V15" s="15">
        <f t="shared" si="3"/>
        <v>44</v>
      </c>
      <c r="W15" s="16"/>
    </row>
    <row r="16" s="4" customFormat="1" ht="121.5" spans="1:23">
      <c r="A16" s="26">
        <v>9</v>
      </c>
      <c r="B16" s="23" t="s">
        <v>80</v>
      </c>
      <c r="C16" s="23" t="s">
        <v>81</v>
      </c>
      <c r="D16" s="23" t="s">
        <v>29</v>
      </c>
      <c r="E16" s="23" t="s">
        <v>82</v>
      </c>
      <c r="F16" s="23" t="s">
        <v>82</v>
      </c>
      <c r="G16" s="23" t="s">
        <v>83</v>
      </c>
      <c r="H16" s="25" t="s">
        <v>84</v>
      </c>
      <c r="I16" s="23" t="s">
        <v>34</v>
      </c>
      <c r="J16" s="23">
        <f t="shared" ref="J16:J22" si="4">K16+L16</f>
        <v>35</v>
      </c>
      <c r="K16" s="23">
        <v>35</v>
      </c>
      <c r="L16" s="23">
        <v>0</v>
      </c>
      <c r="M16" s="23" t="s">
        <v>80</v>
      </c>
      <c r="N16" s="23" t="s">
        <v>85</v>
      </c>
      <c r="O16" s="23" t="s">
        <v>80</v>
      </c>
      <c r="P16" s="23" t="s">
        <v>85</v>
      </c>
      <c r="Q16" s="23" t="s">
        <v>59</v>
      </c>
      <c r="R16" s="23" t="s">
        <v>59</v>
      </c>
      <c r="S16" s="23" t="s">
        <v>59</v>
      </c>
      <c r="T16" s="26" t="s">
        <v>59</v>
      </c>
      <c r="U16" s="26" t="s">
        <v>59</v>
      </c>
      <c r="V16" s="26" t="s">
        <v>59</v>
      </c>
      <c r="W16" s="26"/>
    </row>
    <row r="17" s="4" customFormat="1" ht="303.75" spans="1:23">
      <c r="A17" s="26">
        <v>10</v>
      </c>
      <c r="B17" s="23" t="s">
        <v>80</v>
      </c>
      <c r="C17" s="23" t="s">
        <v>86</v>
      </c>
      <c r="D17" s="23" t="s">
        <v>45</v>
      </c>
      <c r="E17" s="23" t="s">
        <v>87</v>
      </c>
      <c r="F17" s="23" t="s">
        <v>88</v>
      </c>
      <c r="G17" s="23" t="s">
        <v>83</v>
      </c>
      <c r="H17" s="25" t="s">
        <v>89</v>
      </c>
      <c r="I17" s="23" t="s">
        <v>34</v>
      </c>
      <c r="J17" s="23">
        <f t="shared" si="4"/>
        <v>46</v>
      </c>
      <c r="K17" s="23">
        <v>46</v>
      </c>
      <c r="L17" s="23">
        <v>0</v>
      </c>
      <c r="M17" s="23" t="s">
        <v>80</v>
      </c>
      <c r="N17" s="23" t="s">
        <v>85</v>
      </c>
      <c r="O17" s="23" t="s">
        <v>80</v>
      </c>
      <c r="P17" s="23" t="s">
        <v>85</v>
      </c>
      <c r="Q17" s="23" t="s">
        <v>59</v>
      </c>
      <c r="R17" s="23" t="s">
        <v>59</v>
      </c>
      <c r="S17" s="23" t="s">
        <v>59</v>
      </c>
      <c r="T17" s="26" t="s">
        <v>59</v>
      </c>
      <c r="U17" s="26" t="s">
        <v>59</v>
      </c>
      <c r="V17" s="26" t="s">
        <v>59</v>
      </c>
      <c r="W17" s="23"/>
    </row>
    <row r="18" s="4" customFormat="1" ht="81" spans="1:23">
      <c r="A18" s="26">
        <v>11</v>
      </c>
      <c r="B18" s="23" t="s">
        <v>37</v>
      </c>
      <c r="C18" s="23" t="s">
        <v>90</v>
      </c>
      <c r="D18" s="23" t="s">
        <v>45</v>
      </c>
      <c r="E18" s="23" t="s">
        <v>87</v>
      </c>
      <c r="F18" s="23" t="s">
        <v>88</v>
      </c>
      <c r="G18" s="23" t="s">
        <v>91</v>
      </c>
      <c r="H18" s="25" t="s">
        <v>92</v>
      </c>
      <c r="I18" s="23" t="s">
        <v>34</v>
      </c>
      <c r="J18" s="37">
        <f t="shared" si="4"/>
        <v>4.8</v>
      </c>
      <c r="K18" s="23">
        <v>4.8</v>
      </c>
      <c r="L18" s="29">
        <v>0</v>
      </c>
      <c r="M18" s="23" t="s">
        <v>37</v>
      </c>
      <c r="N18" s="23" t="s">
        <v>38</v>
      </c>
      <c r="O18" s="23" t="s">
        <v>37</v>
      </c>
      <c r="P18" s="23" t="s">
        <v>38</v>
      </c>
      <c r="Q18" s="23" t="s">
        <v>59</v>
      </c>
      <c r="R18" s="23" t="s">
        <v>59</v>
      </c>
      <c r="S18" s="23" t="s">
        <v>59</v>
      </c>
      <c r="T18" s="26" t="s">
        <v>59</v>
      </c>
      <c r="U18" s="26" t="s">
        <v>59</v>
      </c>
      <c r="V18" s="26" t="s">
        <v>59</v>
      </c>
      <c r="W18" s="23"/>
    </row>
    <row r="19" s="6" customFormat="1" ht="101.25" spans="1:23">
      <c r="A19" s="26">
        <v>12</v>
      </c>
      <c r="B19" s="29" t="s">
        <v>60</v>
      </c>
      <c r="C19" s="29" t="s">
        <v>93</v>
      </c>
      <c r="D19" s="23" t="s">
        <v>29</v>
      </c>
      <c r="E19" s="23" t="s">
        <v>30</v>
      </c>
      <c r="F19" s="28" t="s">
        <v>62</v>
      </c>
      <c r="G19" s="29" t="s">
        <v>94</v>
      </c>
      <c r="H19" s="30" t="s">
        <v>95</v>
      </c>
      <c r="I19" s="29" t="s">
        <v>34</v>
      </c>
      <c r="J19" s="37">
        <f t="shared" si="4"/>
        <v>86.1</v>
      </c>
      <c r="K19" s="29">
        <v>85</v>
      </c>
      <c r="L19" s="26">
        <v>1.1</v>
      </c>
      <c r="M19" s="29" t="s">
        <v>65</v>
      </c>
      <c r="N19" s="23" t="s">
        <v>66</v>
      </c>
      <c r="O19" s="23" t="s">
        <v>37</v>
      </c>
      <c r="P19" s="23" t="s">
        <v>38</v>
      </c>
      <c r="Q19" s="29">
        <v>1475</v>
      </c>
      <c r="R19" s="29">
        <v>4472</v>
      </c>
      <c r="S19" s="29">
        <v>11</v>
      </c>
      <c r="T19" s="29">
        <v>25</v>
      </c>
      <c r="U19" s="29">
        <v>12</v>
      </c>
      <c r="V19" s="29">
        <v>44</v>
      </c>
      <c r="W19" s="29"/>
    </row>
    <row r="20" s="7" customFormat="1" ht="81" spans="1:23">
      <c r="A20" s="26">
        <v>13</v>
      </c>
      <c r="B20" s="29" t="s">
        <v>53</v>
      </c>
      <c r="C20" s="23" t="s">
        <v>96</v>
      </c>
      <c r="D20" s="23" t="s">
        <v>45</v>
      </c>
      <c r="E20" s="23" t="s">
        <v>46</v>
      </c>
      <c r="F20" s="23" t="s">
        <v>97</v>
      </c>
      <c r="G20" s="23" t="s">
        <v>98</v>
      </c>
      <c r="H20" s="25" t="s">
        <v>99</v>
      </c>
      <c r="I20" s="29" t="s">
        <v>34</v>
      </c>
      <c r="J20" s="37">
        <f t="shared" si="4"/>
        <v>9</v>
      </c>
      <c r="K20" s="29">
        <v>8.7</v>
      </c>
      <c r="L20" s="29">
        <v>0.3</v>
      </c>
      <c r="M20" s="29" t="s">
        <v>57</v>
      </c>
      <c r="N20" s="38" t="s">
        <v>58</v>
      </c>
      <c r="O20" s="29" t="s">
        <v>37</v>
      </c>
      <c r="P20" s="29" t="s">
        <v>38</v>
      </c>
      <c r="Q20" s="26">
        <v>28</v>
      </c>
      <c r="R20" s="26">
        <v>101</v>
      </c>
      <c r="S20" s="26">
        <v>0</v>
      </c>
      <c r="T20" s="26">
        <v>0</v>
      </c>
      <c r="U20" s="26">
        <v>0</v>
      </c>
      <c r="V20" s="26">
        <v>0</v>
      </c>
      <c r="W20" s="29" t="s">
        <v>100</v>
      </c>
    </row>
    <row r="21" s="2" customFormat="1" ht="42" customHeight="1" spans="1:23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5">
        <f t="shared" si="4"/>
        <v>6</v>
      </c>
      <c r="K21" s="35">
        <v>6</v>
      </c>
      <c r="L21" s="35">
        <v>0</v>
      </c>
      <c r="M21" s="34"/>
      <c r="N21" s="34"/>
      <c r="O21" s="15"/>
      <c r="P21" s="34"/>
      <c r="Q21" s="15">
        <f t="shared" ref="Q21:V21" si="5">Q22</f>
        <v>1380</v>
      </c>
      <c r="R21" s="15">
        <f t="shared" si="5"/>
        <v>5250</v>
      </c>
      <c r="S21" s="15">
        <f t="shared" si="5"/>
        <v>458</v>
      </c>
      <c r="T21" s="15">
        <f t="shared" si="5"/>
        <v>1857</v>
      </c>
      <c r="U21" s="15">
        <f t="shared" si="5"/>
        <v>12</v>
      </c>
      <c r="V21" s="15">
        <f t="shared" si="5"/>
        <v>41</v>
      </c>
      <c r="W21" s="16"/>
    </row>
    <row r="22" s="5" customFormat="1" ht="81" spans="1:23">
      <c r="A22" s="26">
        <v>14</v>
      </c>
      <c r="B22" s="23" t="s">
        <v>102</v>
      </c>
      <c r="C22" s="23" t="s">
        <v>103</v>
      </c>
      <c r="D22" s="23" t="s">
        <v>104</v>
      </c>
      <c r="E22" s="23" t="s">
        <v>104</v>
      </c>
      <c r="F22" s="23" t="s">
        <v>105</v>
      </c>
      <c r="G22" s="26" t="s">
        <v>106</v>
      </c>
      <c r="H22" s="25" t="s">
        <v>107</v>
      </c>
      <c r="I22" s="23" t="s">
        <v>34</v>
      </c>
      <c r="J22" s="37">
        <f t="shared" si="4"/>
        <v>6</v>
      </c>
      <c r="K22" s="23">
        <v>6</v>
      </c>
      <c r="L22" s="29">
        <v>0</v>
      </c>
      <c r="M22" s="23" t="s">
        <v>102</v>
      </c>
      <c r="N22" s="23" t="s">
        <v>108</v>
      </c>
      <c r="O22" s="23" t="s">
        <v>37</v>
      </c>
      <c r="P22" s="23" t="s">
        <v>38</v>
      </c>
      <c r="Q22" s="23">
        <v>1380</v>
      </c>
      <c r="R22" s="23">
        <v>5250</v>
      </c>
      <c r="S22" s="23">
        <v>458</v>
      </c>
      <c r="T22" s="23">
        <v>1857</v>
      </c>
      <c r="U22" s="23">
        <v>12</v>
      </c>
      <c r="V22" s="23">
        <v>41</v>
      </c>
      <c r="W22" s="26"/>
    </row>
    <row r="23" s="8" customFormat="1" ht="20.25" spans="8:8">
      <c r="H23" s="31"/>
    </row>
    <row r="24" s="8" customFormat="1" ht="20.25" spans="8:8">
      <c r="H24" s="31"/>
    </row>
  </sheetData>
  <autoFilter xmlns:etc="http://www.wps.cn/officeDocument/2017/etCustomData" ref="A4:W22" etc:filterBottomFollowUsedRange="0">
    <extLst/>
  </autoFilter>
  <mergeCells count="27">
    <mergeCell ref="A1:B1"/>
    <mergeCell ref="A2:W2"/>
    <mergeCell ref="J3:L3"/>
    <mergeCell ref="A5:I5"/>
    <mergeCell ref="A6:I6"/>
    <mergeCell ref="A15:I15"/>
    <mergeCell ref="A21:I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41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2025-08-08T03:41:15Z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13B413B2811147C190DD1667762B8A0C_13</vt:lpwstr>
  </property>
  <property fmtid="{D5CDD505-2E9C-101B-9397-08002B2CF9AE}" pid="4" name="KSOReadingLayout">
    <vt:bool>true</vt:bool>
  </property>
</Properties>
</file>