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春小学" sheetId="1" r:id="rId1"/>
  </sheets>
  <definedNames>
    <definedName name="_xlnm._FilterDatabase" localSheetId="0" hidden="1">'2021春小学'!$B$4:$F$67</definedName>
    <definedName name="_xlnm.Print_Area" localSheetId="0">'2021春小学'!$B$1:$L$67</definedName>
    <definedName name="_xlnm.Print_Titles" localSheetId="0">'2021春小学'!$2:$4</definedName>
  </definedNames>
  <calcPr fullCalcOnLoad="1"/>
</workbook>
</file>

<file path=xl/sharedStrings.xml><?xml version="1.0" encoding="utf-8"?>
<sst xmlns="http://schemas.openxmlformats.org/spreadsheetml/2006/main" count="78" uniqueCount="77">
  <si>
    <t>学校名称</t>
  </si>
  <si>
    <t>在校学生人数（人）</t>
  </si>
  <si>
    <t>预算金额（元）</t>
  </si>
  <si>
    <t>备注</t>
  </si>
  <si>
    <t>在校学生数</t>
  </si>
  <si>
    <t>其中寄宿生</t>
  </si>
  <si>
    <t>其中送教上门生</t>
  </si>
  <si>
    <t>其中随班就读生</t>
  </si>
  <si>
    <t>合计</t>
  </si>
  <si>
    <t>中央</t>
  </si>
  <si>
    <t>省级</t>
  </si>
  <si>
    <t>市级</t>
  </si>
  <si>
    <t>县级</t>
  </si>
  <si>
    <t>开阳县特殊教育学校</t>
  </si>
  <si>
    <t>附件2：</t>
  </si>
  <si>
    <t>开阳县城关镇石头民族小学</t>
  </si>
  <si>
    <t>开阳县城关镇顶兆小学</t>
  </si>
  <si>
    <t>开阳县城关镇南凉小学</t>
  </si>
  <si>
    <t>开阳县城关镇中心小学</t>
  </si>
  <si>
    <t>开阳县城关镇鱼上小学</t>
  </si>
  <si>
    <t>开阳县城关镇共和小学</t>
  </si>
  <si>
    <t>开阳县城关镇蒋家寨小学</t>
  </si>
  <si>
    <t>开阳县双流镇高云小学</t>
  </si>
  <si>
    <t>开阳县双流镇同心小学</t>
  </si>
  <si>
    <t>开阳县双流镇三合小学</t>
  </si>
  <si>
    <t>开阳县双流镇中心学校（小学部）</t>
  </si>
  <si>
    <t>开阳县金中镇中心小学</t>
  </si>
  <si>
    <t>开阳县冯三镇中心小学</t>
  </si>
  <si>
    <t>开阳县冯三镇辉黔小学</t>
  </si>
  <si>
    <t>开阳县冯三镇安坪小学</t>
  </si>
  <si>
    <t>开阳县冯三镇毛力小学</t>
  </si>
  <si>
    <t>开阳县楠木渡镇中心学校（小学部）</t>
  </si>
  <si>
    <t>开阳县楠木渡镇谷阳小学</t>
  </si>
  <si>
    <t>开阳县楠木渡镇中和小学</t>
  </si>
  <si>
    <t>开阳县楠木渡镇两路小学</t>
  </si>
  <si>
    <t>开阳县楠木渡镇黄木小学</t>
  </si>
  <si>
    <t>开阳县楠木渡镇胜利小学</t>
  </si>
  <si>
    <t>开阳县楠木渡镇新凤小学</t>
  </si>
  <si>
    <t>开阳县龙岗镇水口小学</t>
  </si>
  <si>
    <t>开阳县龙岗镇格林小学</t>
  </si>
  <si>
    <t>开阳县龙岗镇大石板小学</t>
  </si>
  <si>
    <t>开阳县龙岗镇坝子民族小学</t>
  </si>
  <si>
    <t>开阳县龙岗镇中心小学</t>
  </si>
  <si>
    <t>开阳县龙岗镇大荆小学</t>
  </si>
  <si>
    <t>开阳县南龙乡中心学校（小学部）</t>
  </si>
  <si>
    <t>开阳县南龙乡田坎小学</t>
  </si>
  <si>
    <t>开阳县南龙乡中桥小学</t>
  </si>
  <si>
    <t>开阳县永温镇中心小学</t>
  </si>
  <si>
    <t>开阳县宅吉乡中心学校（小学部）</t>
  </si>
  <si>
    <t>开阳县宅吉乡保星小学</t>
  </si>
  <si>
    <t>开阳县花梨镇新山小学</t>
  </si>
  <si>
    <t>开阳县花梨镇中心小学</t>
  </si>
  <si>
    <t>开阳县花梨镇翁昭小学</t>
  </si>
  <si>
    <t>开阳县龙水乡中心小学</t>
  </si>
  <si>
    <t>开阳县龙水乡新坪小学</t>
  </si>
  <si>
    <t>开阳县米坪乡中心学校（小学部）</t>
  </si>
  <si>
    <t>开阳县民族学校（小学部）</t>
  </si>
  <si>
    <t>开阳县禾丰布依族苗族乡山闹小学</t>
  </si>
  <si>
    <t>开阳县南江乡中心学校（小学部）</t>
  </si>
  <si>
    <t>开阳县南江乡新隆小学</t>
  </si>
  <si>
    <t>开阳县南江乡双塘小学</t>
  </si>
  <si>
    <t>开阳县南江乡龙广志成希望小学</t>
  </si>
  <si>
    <t>开阳县南江布依族苗族乡毛家院小学</t>
  </si>
  <si>
    <t>开阳县高寨乡久长小学</t>
  </si>
  <si>
    <t>开阳县高寨乡中心小学</t>
  </si>
  <si>
    <t>开阳县高寨乡平寨民族小学</t>
  </si>
  <si>
    <t>开阳县高寨乡杠寨小学</t>
  </si>
  <si>
    <t>开阳县毛云乡中心学校（小学部）</t>
  </si>
  <si>
    <t>开阳县第一小学</t>
  </si>
  <si>
    <t>开阳县第二小学</t>
  </si>
  <si>
    <t>开阳县第三小学</t>
  </si>
  <si>
    <t>开阳县第四小学</t>
  </si>
  <si>
    <t>开阳县第五小学</t>
  </si>
  <si>
    <t>开阳县第六小学</t>
  </si>
  <si>
    <t>开阳县第七小学</t>
  </si>
  <si>
    <t>开阳县第八小学</t>
  </si>
  <si>
    <t>开阳县2021年春季学期义务教育学校小学生均公用经费预算统计表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</si>
</sst>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方正小标宋简体"/>
      <family val="4"/>
    </font>
    <font>
      <sz val="11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Zeros="0" tabSelected="1" workbookViewId="0" topLeftCell="A1">
      <selection activeCell="B2" sqref="B2:L2"/>
    </sheetView>
  </sheetViews>
  <sheetFormatPr defaultColWidth="9.00390625" defaultRowHeight="18" customHeight="1"/>
  <cols>
    <col min="1" max="1" width="9.00390625" style="4" customWidth="1"/>
    <col min="2" max="2" width="29.75390625" style="4" customWidth="1"/>
    <col min="3" max="3" width="7.625" style="5" customWidth="1"/>
    <col min="4" max="4" width="7.75390625" style="5" customWidth="1"/>
    <col min="5" max="6" width="9.00390625" style="5" customWidth="1"/>
    <col min="7" max="11" width="10.625" style="5" customWidth="1"/>
    <col min="12" max="12" width="9.875" style="4" customWidth="1"/>
    <col min="13" max="16384" width="9.00390625" style="4" customWidth="1"/>
  </cols>
  <sheetData>
    <row r="1" spans="2:11" s="1" customFormat="1" ht="18" customHeight="1">
      <c r="B1" s="1" t="s">
        <v>14</v>
      </c>
      <c r="C1" s="6"/>
      <c r="D1" s="6"/>
      <c r="E1" s="6"/>
      <c r="F1" s="6"/>
      <c r="G1" s="6"/>
      <c r="H1" s="6"/>
      <c r="I1" s="6"/>
      <c r="J1" s="6"/>
      <c r="K1" s="6"/>
    </row>
    <row r="2" spans="2:12" ht="33" customHeight="1">
      <c r="B2" s="13" t="s">
        <v>76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s="2" customFormat="1" ht="19.5" customHeight="1">
      <c r="B3" s="14" t="s">
        <v>0</v>
      </c>
      <c r="C3" s="14" t="s">
        <v>1</v>
      </c>
      <c r="D3" s="14"/>
      <c r="E3" s="14"/>
      <c r="F3" s="14"/>
      <c r="G3" s="14" t="s">
        <v>2</v>
      </c>
      <c r="H3" s="14"/>
      <c r="I3" s="14"/>
      <c r="J3" s="14"/>
      <c r="K3" s="14"/>
      <c r="L3" s="14" t="s">
        <v>3</v>
      </c>
    </row>
    <row r="4" spans="2:12" s="2" customFormat="1" ht="27.75" customHeight="1">
      <c r="B4" s="14"/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15"/>
    </row>
    <row r="5" spans="2:12" s="2" customFormat="1" ht="22.5" customHeight="1">
      <c r="B5" s="8" t="s">
        <v>8</v>
      </c>
      <c r="C5" s="7">
        <f aca="true" t="shared" si="0" ref="C5:K5">SUBTOTAL(9,C6:C67)</f>
        <v>30992</v>
      </c>
      <c r="D5" s="7">
        <f t="shared" si="0"/>
        <v>1194</v>
      </c>
      <c r="E5" s="7">
        <f t="shared" si="0"/>
        <v>71</v>
      </c>
      <c r="F5" s="7">
        <f t="shared" si="0"/>
        <v>175</v>
      </c>
      <c r="G5" s="7">
        <f t="shared" si="0"/>
        <v>11243900</v>
      </c>
      <c r="H5" s="7">
        <f t="shared" si="0"/>
        <v>8995120</v>
      </c>
      <c r="I5" s="7">
        <f t="shared" si="0"/>
        <v>1349268</v>
      </c>
      <c r="J5" s="7">
        <f t="shared" si="0"/>
        <v>449756</v>
      </c>
      <c r="K5" s="7">
        <f t="shared" si="0"/>
        <v>449756</v>
      </c>
      <c r="L5" s="11"/>
    </row>
    <row r="6" spans="1:12" s="2" customFormat="1" ht="22.5" customHeight="1">
      <c r="A6" s="2">
        <v>1</v>
      </c>
      <c r="B6" s="8" t="s">
        <v>15</v>
      </c>
      <c r="C6" s="8">
        <v>118</v>
      </c>
      <c r="D6" s="8">
        <v>0</v>
      </c>
      <c r="E6" s="8">
        <v>1</v>
      </c>
      <c r="F6" s="8">
        <v>0</v>
      </c>
      <c r="G6" s="8">
        <f>(C6-E6-F6)*325+D6*100+E6*3000+F6*3000</f>
        <v>41025</v>
      </c>
      <c r="H6" s="8">
        <f>G6*0.8</f>
        <v>32820</v>
      </c>
      <c r="I6" s="8">
        <f>G6*0.12</f>
        <v>4923</v>
      </c>
      <c r="J6" s="8">
        <f>G6*0.04</f>
        <v>1641</v>
      </c>
      <c r="K6" s="8">
        <f>G6*0.04</f>
        <v>1641</v>
      </c>
      <c r="L6" s="11"/>
    </row>
    <row r="7" spans="1:12" s="2" customFormat="1" ht="22.5" customHeight="1">
      <c r="A7" s="2">
        <v>2</v>
      </c>
      <c r="B7" s="8" t="s">
        <v>16</v>
      </c>
      <c r="C7" s="8">
        <v>94</v>
      </c>
      <c r="D7" s="8">
        <v>0</v>
      </c>
      <c r="E7" s="8">
        <v>0</v>
      </c>
      <c r="F7" s="8">
        <v>1</v>
      </c>
      <c r="G7" s="8">
        <f>(100-E7-F7)*325+D7*100+E7*3000+F7*3000</f>
        <v>35175</v>
      </c>
      <c r="H7" s="8">
        <f aca="true" t="shared" si="1" ref="H7:H38">G7*0.8</f>
        <v>28140</v>
      </c>
      <c r="I7" s="8">
        <f aca="true" t="shared" si="2" ref="I7:I38">G7*0.12</f>
        <v>4221</v>
      </c>
      <c r="J7" s="8">
        <f aca="true" t="shared" si="3" ref="J7:J38">G7*0.04</f>
        <v>1407</v>
      </c>
      <c r="K7" s="8">
        <f aca="true" t="shared" si="4" ref="K7:K38">G7*0.04</f>
        <v>1407</v>
      </c>
      <c r="L7" s="11"/>
    </row>
    <row r="8" spans="1:12" s="2" customFormat="1" ht="22.5" customHeight="1">
      <c r="A8" s="2">
        <v>3</v>
      </c>
      <c r="B8" s="8" t="s">
        <v>17</v>
      </c>
      <c r="C8" s="8">
        <v>24</v>
      </c>
      <c r="D8" s="8">
        <v>0</v>
      </c>
      <c r="E8" s="8">
        <v>0</v>
      </c>
      <c r="F8" s="8">
        <v>2</v>
      </c>
      <c r="G8" s="8">
        <f>(100-E8-F8)*325+D8*100+E8*3000+F8*3000</f>
        <v>37850</v>
      </c>
      <c r="H8" s="8">
        <f t="shared" si="1"/>
        <v>30280</v>
      </c>
      <c r="I8" s="8">
        <f t="shared" si="2"/>
        <v>4542</v>
      </c>
      <c r="J8" s="8">
        <f t="shared" si="3"/>
        <v>1514</v>
      </c>
      <c r="K8" s="8">
        <f t="shared" si="4"/>
        <v>1514</v>
      </c>
      <c r="L8" s="11"/>
    </row>
    <row r="9" spans="1:12" s="2" customFormat="1" ht="22.5" customHeight="1">
      <c r="A9" s="2">
        <v>4</v>
      </c>
      <c r="B9" s="8" t="s">
        <v>18</v>
      </c>
      <c r="C9" s="8">
        <v>204</v>
      </c>
      <c r="D9" s="8">
        <v>0</v>
      </c>
      <c r="E9" s="8">
        <v>0</v>
      </c>
      <c r="F9" s="8">
        <v>1</v>
      </c>
      <c r="G9" s="8">
        <f aca="true" t="shared" si="5" ref="G9:G38">(C9-E9-F9)*325+D9*100+E9*3000+F9*3000</f>
        <v>68975</v>
      </c>
      <c r="H9" s="8">
        <f t="shared" si="1"/>
        <v>55180</v>
      </c>
      <c r="I9" s="8">
        <f t="shared" si="2"/>
        <v>8277</v>
      </c>
      <c r="J9" s="8">
        <f t="shared" si="3"/>
        <v>2759</v>
      </c>
      <c r="K9" s="8">
        <f t="shared" si="4"/>
        <v>2759</v>
      </c>
      <c r="L9" s="11"/>
    </row>
    <row r="10" spans="1:12" s="2" customFormat="1" ht="22.5" customHeight="1">
      <c r="A10" s="2">
        <v>5</v>
      </c>
      <c r="B10" s="8" t="s">
        <v>19</v>
      </c>
      <c r="C10" s="8">
        <v>194</v>
      </c>
      <c r="D10" s="8">
        <v>0</v>
      </c>
      <c r="E10" s="8">
        <v>1</v>
      </c>
      <c r="F10" s="8">
        <v>0</v>
      </c>
      <c r="G10" s="8">
        <f t="shared" si="5"/>
        <v>65725</v>
      </c>
      <c r="H10" s="8">
        <f t="shared" si="1"/>
        <v>52580</v>
      </c>
      <c r="I10" s="8">
        <f t="shared" si="2"/>
        <v>7887</v>
      </c>
      <c r="J10" s="8">
        <f t="shared" si="3"/>
        <v>2629</v>
      </c>
      <c r="K10" s="8">
        <f t="shared" si="4"/>
        <v>2629</v>
      </c>
      <c r="L10" s="11"/>
    </row>
    <row r="11" spans="1:12" s="2" customFormat="1" ht="22.5" customHeight="1">
      <c r="A11" s="2">
        <v>6</v>
      </c>
      <c r="B11" s="8" t="s">
        <v>20</v>
      </c>
      <c r="C11" s="8">
        <v>18</v>
      </c>
      <c r="D11" s="8">
        <v>0</v>
      </c>
      <c r="E11" s="8">
        <v>1</v>
      </c>
      <c r="F11" s="8">
        <v>0</v>
      </c>
      <c r="G11" s="8">
        <f>(100-E11-F11)*325+D11*100+E11*3000+F11*3000</f>
        <v>35175</v>
      </c>
      <c r="H11" s="8">
        <f t="shared" si="1"/>
        <v>28140</v>
      </c>
      <c r="I11" s="8">
        <f t="shared" si="2"/>
        <v>4221</v>
      </c>
      <c r="J11" s="8">
        <f t="shared" si="3"/>
        <v>1407</v>
      </c>
      <c r="K11" s="8">
        <f t="shared" si="4"/>
        <v>1407</v>
      </c>
      <c r="L11" s="11"/>
    </row>
    <row r="12" spans="1:12" s="2" customFormat="1" ht="22.5" customHeight="1">
      <c r="A12" s="2">
        <v>7</v>
      </c>
      <c r="B12" s="8" t="s">
        <v>21</v>
      </c>
      <c r="C12" s="8">
        <v>1196</v>
      </c>
      <c r="D12" s="8">
        <v>0</v>
      </c>
      <c r="E12" s="8">
        <v>0</v>
      </c>
      <c r="F12" s="8">
        <v>5</v>
      </c>
      <c r="G12" s="8">
        <f t="shared" si="5"/>
        <v>402075</v>
      </c>
      <c r="H12" s="8">
        <f t="shared" si="1"/>
        <v>321660</v>
      </c>
      <c r="I12" s="8">
        <f t="shared" si="2"/>
        <v>48249</v>
      </c>
      <c r="J12" s="8">
        <f t="shared" si="3"/>
        <v>16083</v>
      </c>
      <c r="K12" s="8">
        <f t="shared" si="4"/>
        <v>16083</v>
      </c>
      <c r="L12" s="11"/>
    </row>
    <row r="13" spans="1:12" s="3" customFormat="1" ht="22.5" customHeight="1">
      <c r="A13" s="2">
        <v>8</v>
      </c>
      <c r="B13" s="8" t="s">
        <v>22</v>
      </c>
      <c r="C13" s="8">
        <v>253</v>
      </c>
      <c r="D13" s="8">
        <v>0</v>
      </c>
      <c r="E13" s="8">
        <v>0</v>
      </c>
      <c r="F13" s="8">
        <v>2</v>
      </c>
      <c r="G13" s="8">
        <f t="shared" si="5"/>
        <v>87575</v>
      </c>
      <c r="H13" s="8">
        <f t="shared" si="1"/>
        <v>70060</v>
      </c>
      <c r="I13" s="8">
        <f t="shared" si="2"/>
        <v>10509</v>
      </c>
      <c r="J13" s="8">
        <f t="shared" si="3"/>
        <v>3503</v>
      </c>
      <c r="K13" s="8">
        <f t="shared" si="4"/>
        <v>3503</v>
      </c>
      <c r="L13" s="12"/>
    </row>
    <row r="14" spans="1:12" s="2" customFormat="1" ht="22.5" customHeight="1">
      <c r="A14" s="2">
        <v>9</v>
      </c>
      <c r="B14" s="8" t="s">
        <v>23</v>
      </c>
      <c r="C14" s="8">
        <v>209</v>
      </c>
      <c r="D14" s="8">
        <v>0</v>
      </c>
      <c r="E14" s="8">
        <v>1</v>
      </c>
      <c r="F14" s="8">
        <v>2</v>
      </c>
      <c r="G14" s="8">
        <f t="shared" si="5"/>
        <v>75950</v>
      </c>
      <c r="H14" s="8">
        <f t="shared" si="1"/>
        <v>60760</v>
      </c>
      <c r="I14" s="8">
        <f t="shared" si="2"/>
        <v>9114</v>
      </c>
      <c r="J14" s="8">
        <f t="shared" si="3"/>
        <v>3038</v>
      </c>
      <c r="K14" s="8">
        <f t="shared" si="4"/>
        <v>3038</v>
      </c>
      <c r="L14" s="11"/>
    </row>
    <row r="15" spans="1:12" s="2" customFormat="1" ht="22.5" customHeight="1">
      <c r="A15" s="2">
        <v>10</v>
      </c>
      <c r="B15" s="8" t="s">
        <v>24</v>
      </c>
      <c r="C15" s="8">
        <v>121</v>
      </c>
      <c r="D15" s="8">
        <v>0</v>
      </c>
      <c r="E15" s="8"/>
      <c r="F15" s="8">
        <v>3</v>
      </c>
      <c r="G15" s="8">
        <f t="shared" si="5"/>
        <v>47350</v>
      </c>
      <c r="H15" s="8">
        <f t="shared" si="1"/>
        <v>37880</v>
      </c>
      <c r="I15" s="8">
        <f t="shared" si="2"/>
        <v>5682</v>
      </c>
      <c r="J15" s="8">
        <f t="shared" si="3"/>
        <v>1894</v>
      </c>
      <c r="K15" s="8">
        <f t="shared" si="4"/>
        <v>1894</v>
      </c>
      <c r="L15" s="11"/>
    </row>
    <row r="16" spans="1:12" s="2" customFormat="1" ht="22.5" customHeight="1">
      <c r="A16" s="2">
        <v>11</v>
      </c>
      <c r="B16" s="9" t="s">
        <v>25</v>
      </c>
      <c r="C16" s="8">
        <v>824</v>
      </c>
      <c r="D16" s="8">
        <v>25</v>
      </c>
      <c r="E16" s="8">
        <v>3</v>
      </c>
      <c r="F16" s="8">
        <v>3</v>
      </c>
      <c r="G16" s="8">
        <f t="shared" si="5"/>
        <v>286350</v>
      </c>
      <c r="H16" s="8">
        <f t="shared" si="1"/>
        <v>229080</v>
      </c>
      <c r="I16" s="8">
        <f t="shared" si="2"/>
        <v>34362</v>
      </c>
      <c r="J16" s="8">
        <f t="shared" si="3"/>
        <v>11454</v>
      </c>
      <c r="K16" s="8">
        <f t="shared" si="4"/>
        <v>11454</v>
      </c>
      <c r="L16" s="11"/>
    </row>
    <row r="17" spans="1:12" s="2" customFormat="1" ht="22.5" customHeight="1">
      <c r="A17" s="2">
        <v>12</v>
      </c>
      <c r="B17" s="8" t="s">
        <v>26</v>
      </c>
      <c r="C17" s="8">
        <v>357</v>
      </c>
      <c r="D17" s="8">
        <v>0</v>
      </c>
      <c r="E17" s="8">
        <v>4</v>
      </c>
      <c r="F17" s="8">
        <v>8</v>
      </c>
      <c r="G17" s="8">
        <f t="shared" si="5"/>
        <v>148125</v>
      </c>
      <c r="H17" s="8">
        <f t="shared" si="1"/>
        <v>118500</v>
      </c>
      <c r="I17" s="8">
        <f t="shared" si="2"/>
        <v>17775</v>
      </c>
      <c r="J17" s="8">
        <f t="shared" si="3"/>
        <v>5925</v>
      </c>
      <c r="K17" s="8">
        <f t="shared" si="4"/>
        <v>5925</v>
      </c>
      <c r="L17" s="11"/>
    </row>
    <row r="18" spans="1:12" s="3" customFormat="1" ht="22.5" customHeight="1">
      <c r="A18" s="2">
        <v>13</v>
      </c>
      <c r="B18" s="8" t="s">
        <v>27</v>
      </c>
      <c r="C18" s="8">
        <v>808</v>
      </c>
      <c r="D18" s="8">
        <v>320</v>
      </c>
      <c r="E18" s="8">
        <v>1</v>
      </c>
      <c r="F18" s="8">
        <v>1</v>
      </c>
      <c r="G18" s="8">
        <f t="shared" si="5"/>
        <v>299950</v>
      </c>
      <c r="H18" s="8">
        <f t="shared" si="1"/>
        <v>239960</v>
      </c>
      <c r="I18" s="8">
        <f t="shared" si="2"/>
        <v>35994</v>
      </c>
      <c r="J18" s="8">
        <f t="shared" si="3"/>
        <v>11998</v>
      </c>
      <c r="K18" s="8">
        <f t="shared" si="4"/>
        <v>11998</v>
      </c>
      <c r="L18" s="12"/>
    </row>
    <row r="19" spans="1:12" s="2" customFormat="1" ht="22.5" customHeight="1">
      <c r="A19" s="2">
        <v>14</v>
      </c>
      <c r="B19" s="8" t="s">
        <v>28</v>
      </c>
      <c r="C19" s="8">
        <v>53</v>
      </c>
      <c r="D19" s="8">
        <v>0</v>
      </c>
      <c r="E19" s="8">
        <v>0</v>
      </c>
      <c r="F19" s="8">
        <v>1</v>
      </c>
      <c r="G19" s="8">
        <f>(100-E19-F19)*325+D19*100+E19*3000+F19*3000</f>
        <v>35175</v>
      </c>
      <c r="H19" s="8">
        <f t="shared" si="1"/>
        <v>28140</v>
      </c>
      <c r="I19" s="8">
        <f t="shared" si="2"/>
        <v>4221</v>
      </c>
      <c r="J19" s="8">
        <f t="shared" si="3"/>
        <v>1407</v>
      </c>
      <c r="K19" s="8">
        <f t="shared" si="4"/>
        <v>1407</v>
      </c>
      <c r="L19" s="11"/>
    </row>
    <row r="20" spans="1:12" s="3" customFormat="1" ht="22.5" customHeight="1">
      <c r="A20" s="2">
        <v>15</v>
      </c>
      <c r="B20" s="8" t="s">
        <v>29</v>
      </c>
      <c r="C20" s="8">
        <v>81</v>
      </c>
      <c r="D20" s="8">
        <v>0</v>
      </c>
      <c r="E20" s="8">
        <v>1</v>
      </c>
      <c r="F20" s="8">
        <v>1</v>
      </c>
      <c r="G20" s="8">
        <f>(100-E20-F20)*325+D20*100+E20*3000+F20*3000</f>
        <v>37850</v>
      </c>
      <c r="H20" s="8">
        <f t="shared" si="1"/>
        <v>30280</v>
      </c>
      <c r="I20" s="8">
        <f t="shared" si="2"/>
        <v>4542</v>
      </c>
      <c r="J20" s="8">
        <f t="shared" si="3"/>
        <v>1514</v>
      </c>
      <c r="K20" s="8">
        <f t="shared" si="4"/>
        <v>1514</v>
      </c>
      <c r="L20" s="12"/>
    </row>
    <row r="21" spans="1:12" s="2" customFormat="1" ht="22.5" customHeight="1">
      <c r="A21" s="2">
        <v>16</v>
      </c>
      <c r="B21" s="8" t="s">
        <v>30</v>
      </c>
      <c r="C21" s="8">
        <v>18</v>
      </c>
      <c r="D21" s="8">
        <v>0</v>
      </c>
      <c r="E21" s="8">
        <v>0</v>
      </c>
      <c r="F21" s="8">
        <v>0</v>
      </c>
      <c r="G21" s="8">
        <f>(100-E21-F21)*325+D21*100+E21*3000+F21*3000</f>
        <v>32500</v>
      </c>
      <c r="H21" s="8">
        <f t="shared" si="1"/>
        <v>26000</v>
      </c>
      <c r="I21" s="8">
        <f t="shared" si="2"/>
        <v>3900</v>
      </c>
      <c r="J21" s="8">
        <f t="shared" si="3"/>
        <v>1300</v>
      </c>
      <c r="K21" s="8">
        <f t="shared" si="4"/>
        <v>1300</v>
      </c>
      <c r="L21" s="11"/>
    </row>
    <row r="22" spans="1:12" s="2" customFormat="1" ht="22.5" customHeight="1">
      <c r="A22" s="2">
        <v>17</v>
      </c>
      <c r="B22" s="9" t="s">
        <v>31</v>
      </c>
      <c r="C22" s="8">
        <v>1098</v>
      </c>
      <c r="D22" s="8">
        <v>0</v>
      </c>
      <c r="E22" s="8">
        <v>1</v>
      </c>
      <c r="F22" s="8">
        <v>6</v>
      </c>
      <c r="G22" s="8">
        <f t="shared" si="5"/>
        <v>375575</v>
      </c>
      <c r="H22" s="8">
        <f t="shared" si="1"/>
        <v>300460</v>
      </c>
      <c r="I22" s="8">
        <f t="shared" si="2"/>
        <v>45069</v>
      </c>
      <c r="J22" s="8">
        <f t="shared" si="3"/>
        <v>15023</v>
      </c>
      <c r="K22" s="8">
        <f t="shared" si="4"/>
        <v>15023</v>
      </c>
      <c r="L22" s="11"/>
    </row>
    <row r="23" spans="1:12" s="2" customFormat="1" ht="22.5" customHeight="1">
      <c r="A23" s="2">
        <v>18</v>
      </c>
      <c r="B23" s="8" t="s">
        <v>32</v>
      </c>
      <c r="C23" s="8">
        <v>89</v>
      </c>
      <c r="D23" s="8">
        <v>0</v>
      </c>
      <c r="E23" s="8">
        <v>0</v>
      </c>
      <c r="F23" s="8"/>
      <c r="G23" s="8">
        <f>(100-E23-F23)*325+D23*100+E23*3000+F23*3000</f>
        <v>32500</v>
      </c>
      <c r="H23" s="8">
        <f t="shared" si="1"/>
        <v>26000</v>
      </c>
      <c r="I23" s="8">
        <f t="shared" si="2"/>
        <v>3900</v>
      </c>
      <c r="J23" s="8">
        <f t="shared" si="3"/>
        <v>1300</v>
      </c>
      <c r="K23" s="8">
        <f t="shared" si="4"/>
        <v>1300</v>
      </c>
      <c r="L23" s="11"/>
    </row>
    <row r="24" spans="1:12" s="2" customFormat="1" ht="22.5" customHeight="1">
      <c r="A24" s="2">
        <v>19</v>
      </c>
      <c r="B24" s="8" t="s">
        <v>33</v>
      </c>
      <c r="C24" s="8">
        <v>96</v>
      </c>
      <c r="D24" s="8">
        <v>0</v>
      </c>
      <c r="E24" s="8">
        <v>1</v>
      </c>
      <c r="F24" s="8">
        <v>1</v>
      </c>
      <c r="G24" s="8">
        <f>(100-E24-F24)*325+D24*100+E24*3000+F24*3000</f>
        <v>37850</v>
      </c>
      <c r="H24" s="8">
        <f t="shared" si="1"/>
        <v>30280</v>
      </c>
      <c r="I24" s="8">
        <f t="shared" si="2"/>
        <v>4542</v>
      </c>
      <c r="J24" s="8">
        <f t="shared" si="3"/>
        <v>1514</v>
      </c>
      <c r="K24" s="8">
        <f t="shared" si="4"/>
        <v>1514</v>
      </c>
      <c r="L24" s="11"/>
    </row>
    <row r="25" spans="1:12" s="3" customFormat="1" ht="22.5" customHeight="1">
      <c r="A25" s="2">
        <v>20</v>
      </c>
      <c r="B25" s="8" t="s">
        <v>34</v>
      </c>
      <c r="C25" s="8">
        <v>77</v>
      </c>
      <c r="D25" s="8">
        <v>0</v>
      </c>
      <c r="E25" s="8">
        <v>2</v>
      </c>
      <c r="F25" s="8">
        <v>0</v>
      </c>
      <c r="G25" s="8">
        <f>(100-E25-F25)*325+D25*100+E25*3000+F25*3000</f>
        <v>37850</v>
      </c>
      <c r="H25" s="8">
        <f t="shared" si="1"/>
        <v>30280</v>
      </c>
      <c r="I25" s="8">
        <f t="shared" si="2"/>
        <v>4542</v>
      </c>
      <c r="J25" s="8">
        <f t="shared" si="3"/>
        <v>1514</v>
      </c>
      <c r="K25" s="8">
        <f t="shared" si="4"/>
        <v>1514</v>
      </c>
      <c r="L25" s="12"/>
    </row>
    <row r="26" spans="1:12" s="2" customFormat="1" ht="22.5" customHeight="1">
      <c r="A26" s="2">
        <v>21</v>
      </c>
      <c r="B26" s="8" t="s">
        <v>35</v>
      </c>
      <c r="C26" s="8">
        <v>105</v>
      </c>
      <c r="D26" s="8">
        <v>0</v>
      </c>
      <c r="E26" s="8">
        <v>1</v>
      </c>
      <c r="F26" s="8">
        <v>3</v>
      </c>
      <c r="G26" s="8">
        <f t="shared" si="5"/>
        <v>44825</v>
      </c>
      <c r="H26" s="8">
        <f t="shared" si="1"/>
        <v>35860</v>
      </c>
      <c r="I26" s="8">
        <f t="shared" si="2"/>
        <v>5379</v>
      </c>
      <c r="J26" s="8">
        <f t="shared" si="3"/>
        <v>1793</v>
      </c>
      <c r="K26" s="8">
        <f t="shared" si="4"/>
        <v>1793</v>
      </c>
      <c r="L26" s="11"/>
    </row>
    <row r="27" spans="1:12" s="2" customFormat="1" ht="22.5" customHeight="1">
      <c r="A27" s="2">
        <v>22</v>
      </c>
      <c r="B27" s="8" t="s">
        <v>36</v>
      </c>
      <c r="C27" s="8">
        <v>74</v>
      </c>
      <c r="D27" s="8">
        <v>0</v>
      </c>
      <c r="E27" s="8">
        <v>0</v>
      </c>
      <c r="F27" s="8">
        <v>4</v>
      </c>
      <c r="G27" s="8">
        <f>(100-E27-F27)*325+D27*100+E27*3000+F27*3000</f>
        <v>43200</v>
      </c>
      <c r="H27" s="8">
        <f t="shared" si="1"/>
        <v>34560</v>
      </c>
      <c r="I27" s="8">
        <f t="shared" si="2"/>
        <v>5184</v>
      </c>
      <c r="J27" s="8">
        <f t="shared" si="3"/>
        <v>1728</v>
      </c>
      <c r="K27" s="8">
        <f t="shared" si="4"/>
        <v>1728</v>
      </c>
      <c r="L27" s="11"/>
    </row>
    <row r="28" spans="1:12" s="2" customFormat="1" ht="22.5" customHeight="1">
      <c r="A28" s="2">
        <v>23</v>
      </c>
      <c r="B28" s="8" t="s">
        <v>37</v>
      </c>
      <c r="C28" s="8">
        <v>119</v>
      </c>
      <c r="D28" s="8">
        <v>0</v>
      </c>
      <c r="E28" s="8">
        <v>2</v>
      </c>
      <c r="F28" s="8">
        <v>2</v>
      </c>
      <c r="G28" s="8">
        <f t="shared" si="5"/>
        <v>49375</v>
      </c>
      <c r="H28" s="8">
        <f t="shared" si="1"/>
        <v>39500</v>
      </c>
      <c r="I28" s="8">
        <f t="shared" si="2"/>
        <v>5925</v>
      </c>
      <c r="J28" s="8">
        <f t="shared" si="3"/>
        <v>1975</v>
      </c>
      <c r="K28" s="8">
        <f t="shared" si="4"/>
        <v>1975</v>
      </c>
      <c r="L28" s="11"/>
    </row>
    <row r="29" spans="1:12" s="2" customFormat="1" ht="22.5" customHeight="1">
      <c r="A29" s="2">
        <v>24</v>
      </c>
      <c r="B29" s="8" t="s">
        <v>38</v>
      </c>
      <c r="C29" s="8">
        <v>1187</v>
      </c>
      <c r="D29" s="8">
        <v>306</v>
      </c>
      <c r="E29" s="8">
        <v>2</v>
      </c>
      <c r="F29" s="8">
        <v>10</v>
      </c>
      <c r="G29" s="8">
        <f t="shared" si="5"/>
        <v>448475</v>
      </c>
      <c r="H29" s="8">
        <f t="shared" si="1"/>
        <v>358780</v>
      </c>
      <c r="I29" s="8">
        <f t="shared" si="2"/>
        <v>53817</v>
      </c>
      <c r="J29" s="8">
        <f t="shared" si="3"/>
        <v>17939</v>
      </c>
      <c r="K29" s="8">
        <f t="shared" si="4"/>
        <v>17939</v>
      </c>
      <c r="L29" s="11"/>
    </row>
    <row r="30" spans="1:12" s="2" customFormat="1" ht="22.5" customHeight="1">
      <c r="A30" s="2">
        <v>25</v>
      </c>
      <c r="B30" s="8" t="s">
        <v>39</v>
      </c>
      <c r="C30" s="8">
        <v>37</v>
      </c>
      <c r="D30" s="8">
        <v>0</v>
      </c>
      <c r="E30" s="8">
        <v>0</v>
      </c>
      <c r="F30" s="8">
        <v>1</v>
      </c>
      <c r="G30" s="8">
        <f>(100-E30-F30)*325+D30*100+E30*3000+F30*3000</f>
        <v>35175</v>
      </c>
      <c r="H30" s="8">
        <f t="shared" si="1"/>
        <v>28140</v>
      </c>
      <c r="I30" s="8">
        <f t="shared" si="2"/>
        <v>4221</v>
      </c>
      <c r="J30" s="8">
        <f t="shared" si="3"/>
        <v>1407</v>
      </c>
      <c r="K30" s="8">
        <f t="shared" si="4"/>
        <v>1407</v>
      </c>
      <c r="L30" s="11"/>
    </row>
    <row r="31" spans="1:12" s="2" customFormat="1" ht="22.5" customHeight="1">
      <c r="A31" s="2">
        <v>26</v>
      </c>
      <c r="B31" s="8" t="s">
        <v>40</v>
      </c>
      <c r="C31" s="8">
        <v>128</v>
      </c>
      <c r="D31" s="8">
        <v>0</v>
      </c>
      <c r="E31" s="8">
        <v>1</v>
      </c>
      <c r="F31" s="8">
        <v>0</v>
      </c>
      <c r="G31" s="8">
        <f t="shared" si="5"/>
        <v>44275</v>
      </c>
      <c r="H31" s="8">
        <f t="shared" si="1"/>
        <v>35420</v>
      </c>
      <c r="I31" s="8">
        <f t="shared" si="2"/>
        <v>5313</v>
      </c>
      <c r="J31" s="8">
        <f t="shared" si="3"/>
        <v>1771</v>
      </c>
      <c r="K31" s="8">
        <f t="shared" si="4"/>
        <v>1771</v>
      </c>
      <c r="L31" s="11"/>
    </row>
    <row r="32" spans="1:12" s="2" customFormat="1" ht="22.5" customHeight="1">
      <c r="A32" s="2">
        <v>27</v>
      </c>
      <c r="B32" s="8" t="s">
        <v>41</v>
      </c>
      <c r="C32" s="8">
        <v>121</v>
      </c>
      <c r="D32" s="8">
        <v>0</v>
      </c>
      <c r="E32" s="8">
        <v>0</v>
      </c>
      <c r="F32" s="8">
        <v>1</v>
      </c>
      <c r="G32" s="8">
        <f t="shared" si="5"/>
        <v>42000</v>
      </c>
      <c r="H32" s="8">
        <f t="shared" si="1"/>
        <v>33600</v>
      </c>
      <c r="I32" s="8">
        <f t="shared" si="2"/>
        <v>5040</v>
      </c>
      <c r="J32" s="8">
        <f t="shared" si="3"/>
        <v>1680</v>
      </c>
      <c r="K32" s="8">
        <f t="shared" si="4"/>
        <v>1680</v>
      </c>
      <c r="L32" s="11"/>
    </row>
    <row r="33" spans="1:12" s="3" customFormat="1" ht="22.5" customHeight="1">
      <c r="A33" s="2">
        <v>28</v>
      </c>
      <c r="B33" s="8" t="s">
        <v>42</v>
      </c>
      <c r="C33" s="8">
        <v>1534</v>
      </c>
      <c r="D33" s="8">
        <v>0</v>
      </c>
      <c r="E33" s="8">
        <v>2</v>
      </c>
      <c r="F33" s="8">
        <v>4</v>
      </c>
      <c r="G33" s="8">
        <f t="shared" si="5"/>
        <v>514600</v>
      </c>
      <c r="H33" s="8">
        <f t="shared" si="1"/>
        <v>411680</v>
      </c>
      <c r="I33" s="8">
        <f t="shared" si="2"/>
        <v>61752</v>
      </c>
      <c r="J33" s="8">
        <f t="shared" si="3"/>
        <v>20584</v>
      </c>
      <c r="K33" s="8">
        <f t="shared" si="4"/>
        <v>20584</v>
      </c>
      <c r="L33" s="12"/>
    </row>
    <row r="34" spans="1:12" s="2" customFormat="1" ht="22.5" customHeight="1">
      <c r="A34" s="2">
        <v>29</v>
      </c>
      <c r="B34" s="8" t="s">
        <v>43</v>
      </c>
      <c r="C34" s="8">
        <v>132</v>
      </c>
      <c r="D34" s="8">
        <v>0</v>
      </c>
      <c r="E34" s="8">
        <v>0</v>
      </c>
      <c r="F34" s="8">
        <v>2</v>
      </c>
      <c r="G34" s="8">
        <f t="shared" si="5"/>
        <v>48250</v>
      </c>
      <c r="H34" s="8">
        <f t="shared" si="1"/>
        <v>38600</v>
      </c>
      <c r="I34" s="8">
        <f t="shared" si="2"/>
        <v>5790</v>
      </c>
      <c r="J34" s="8">
        <f t="shared" si="3"/>
        <v>1930</v>
      </c>
      <c r="K34" s="8">
        <f t="shared" si="4"/>
        <v>1930</v>
      </c>
      <c r="L34" s="11"/>
    </row>
    <row r="35" spans="1:12" s="2" customFormat="1" ht="22.5" customHeight="1">
      <c r="A35" s="2">
        <v>30</v>
      </c>
      <c r="B35" s="9" t="s">
        <v>44</v>
      </c>
      <c r="C35" s="8">
        <v>182</v>
      </c>
      <c r="D35" s="8">
        <v>19</v>
      </c>
      <c r="E35" s="8">
        <v>2</v>
      </c>
      <c r="F35" s="8">
        <v>1</v>
      </c>
      <c r="G35" s="8">
        <f t="shared" si="5"/>
        <v>69075</v>
      </c>
      <c r="H35" s="8">
        <f t="shared" si="1"/>
        <v>55260</v>
      </c>
      <c r="I35" s="8">
        <f t="shared" si="2"/>
        <v>8289</v>
      </c>
      <c r="J35" s="8">
        <f t="shared" si="3"/>
        <v>2763</v>
      </c>
      <c r="K35" s="8">
        <f t="shared" si="4"/>
        <v>2763</v>
      </c>
      <c r="L35" s="11"/>
    </row>
    <row r="36" spans="1:12" s="2" customFormat="1" ht="22.5" customHeight="1">
      <c r="A36" s="2">
        <v>31</v>
      </c>
      <c r="B36" s="8" t="s">
        <v>45</v>
      </c>
      <c r="C36" s="8">
        <v>65</v>
      </c>
      <c r="D36" s="8">
        <v>0</v>
      </c>
      <c r="E36" s="8">
        <v>0</v>
      </c>
      <c r="F36" s="8">
        <v>1</v>
      </c>
      <c r="G36" s="8">
        <f>(100-E36-F36)*325+D36*100+E36*3000+F36*3000</f>
        <v>35175</v>
      </c>
      <c r="H36" s="8">
        <f t="shared" si="1"/>
        <v>28140</v>
      </c>
      <c r="I36" s="8">
        <f t="shared" si="2"/>
        <v>4221</v>
      </c>
      <c r="J36" s="8">
        <f t="shared" si="3"/>
        <v>1407</v>
      </c>
      <c r="K36" s="8">
        <f t="shared" si="4"/>
        <v>1407</v>
      </c>
      <c r="L36" s="11"/>
    </row>
    <row r="37" spans="1:12" s="3" customFormat="1" ht="22.5" customHeight="1">
      <c r="A37" s="2">
        <v>32</v>
      </c>
      <c r="B37" s="8" t="s">
        <v>46</v>
      </c>
      <c r="C37" s="8">
        <v>55</v>
      </c>
      <c r="D37" s="8">
        <v>0</v>
      </c>
      <c r="E37" s="8">
        <v>0</v>
      </c>
      <c r="F37" s="8">
        <v>1</v>
      </c>
      <c r="G37" s="8">
        <f>(100-E37-F37)*325+D37*100+E37*3000+F37*3000</f>
        <v>35175</v>
      </c>
      <c r="H37" s="8">
        <f t="shared" si="1"/>
        <v>28140</v>
      </c>
      <c r="I37" s="8">
        <f t="shared" si="2"/>
        <v>4221</v>
      </c>
      <c r="J37" s="8">
        <f t="shared" si="3"/>
        <v>1407</v>
      </c>
      <c r="K37" s="8">
        <f t="shared" si="4"/>
        <v>1407</v>
      </c>
      <c r="L37" s="12"/>
    </row>
    <row r="38" spans="1:12" s="2" customFormat="1" ht="22.5" customHeight="1">
      <c r="A38" s="2">
        <v>33</v>
      </c>
      <c r="B38" s="8" t="s">
        <v>47</v>
      </c>
      <c r="C38" s="8">
        <v>1081</v>
      </c>
      <c r="D38" s="8">
        <v>114</v>
      </c>
      <c r="E38" s="8">
        <v>6</v>
      </c>
      <c r="F38" s="8">
        <v>9</v>
      </c>
      <c r="G38" s="8">
        <f t="shared" si="5"/>
        <v>402850</v>
      </c>
      <c r="H38" s="8">
        <f t="shared" si="1"/>
        <v>322280</v>
      </c>
      <c r="I38" s="8">
        <f t="shared" si="2"/>
        <v>48342</v>
      </c>
      <c r="J38" s="8">
        <f t="shared" si="3"/>
        <v>16114</v>
      </c>
      <c r="K38" s="8">
        <f t="shared" si="4"/>
        <v>16114</v>
      </c>
      <c r="L38" s="11"/>
    </row>
    <row r="39" spans="1:12" s="3" customFormat="1" ht="22.5" customHeight="1">
      <c r="A39" s="2">
        <v>34</v>
      </c>
      <c r="B39" s="9" t="s">
        <v>48</v>
      </c>
      <c r="C39" s="8">
        <v>508</v>
      </c>
      <c r="D39" s="8">
        <v>0</v>
      </c>
      <c r="E39" s="8">
        <v>0</v>
      </c>
      <c r="F39" s="8">
        <v>7</v>
      </c>
      <c r="G39" s="8">
        <f aca="true" t="shared" si="6" ref="G39:G66">(C39-E39-F39)*325+D39*100+E39*3000+F39*3000</f>
        <v>183825</v>
      </c>
      <c r="H39" s="8">
        <f aca="true" t="shared" si="7" ref="H39:H67">G39*0.8</f>
        <v>147060</v>
      </c>
      <c r="I39" s="8">
        <f aca="true" t="shared" si="8" ref="I39:I67">G39*0.12</f>
        <v>22059</v>
      </c>
      <c r="J39" s="8">
        <f aca="true" t="shared" si="9" ref="J39:J67">G39*0.04</f>
        <v>7353</v>
      </c>
      <c r="K39" s="8">
        <f aca="true" t="shared" si="10" ref="K39:K67">G39*0.04</f>
        <v>7353</v>
      </c>
      <c r="L39" s="12"/>
    </row>
    <row r="40" spans="1:12" s="2" customFormat="1" ht="22.5" customHeight="1">
      <c r="A40" s="2">
        <v>35</v>
      </c>
      <c r="B40" s="8" t="s">
        <v>49</v>
      </c>
      <c r="C40" s="8">
        <v>114</v>
      </c>
      <c r="D40" s="8">
        <v>0</v>
      </c>
      <c r="E40" s="8">
        <v>2</v>
      </c>
      <c r="F40" s="8">
        <v>2</v>
      </c>
      <c r="G40" s="8">
        <f t="shared" si="6"/>
        <v>47750</v>
      </c>
      <c r="H40" s="8">
        <f t="shared" si="7"/>
        <v>38200</v>
      </c>
      <c r="I40" s="8">
        <f t="shared" si="8"/>
        <v>5730</v>
      </c>
      <c r="J40" s="8">
        <f t="shared" si="9"/>
        <v>1910</v>
      </c>
      <c r="K40" s="8">
        <f t="shared" si="10"/>
        <v>1910</v>
      </c>
      <c r="L40" s="11"/>
    </row>
    <row r="41" spans="1:12" s="2" customFormat="1" ht="22.5" customHeight="1">
      <c r="A41" s="2">
        <v>36</v>
      </c>
      <c r="B41" s="8" t="s">
        <v>50</v>
      </c>
      <c r="C41" s="8">
        <v>35</v>
      </c>
      <c r="D41" s="8">
        <v>0</v>
      </c>
      <c r="E41" s="8">
        <v>2</v>
      </c>
      <c r="F41" s="8">
        <v>0</v>
      </c>
      <c r="G41" s="8">
        <f>(100-E41-F41)*325+D41*100+E41*3000+F41*3000</f>
        <v>37850</v>
      </c>
      <c r="H41" s="8">
        <f t="shared" si="7"/>
        <v>30280</v>
      </c>
      <c r="I41" s="8">
        <f t="shared" si="8"/>
        <v>4542</v>
      </c>
      <c r="J41" s="8">
        <f t="shared" si="9"/>
        <v>1514</v>
      </c>
      <c r="K41" s="8">
        <f t="shared" si="10"/>
        <v>1514</v>
      </c>
      <c r="L41" s="11"/>
    </row>
    <row r="42" spans="1:12" s="3" customFormat="1" ht="22.5" customHeight="1">
      <c r="A42" s="2">
        <v>37</v>
      </c>
      <c r="B42" s="8" t="s">
        <v>51</v>
      </c>
      <c r="C42" s="8">
        <v>512</v>
      </c>
      <c r="D42" s="8">
        <v>0</v>
      </c>
      <c r="E42" s="8">
        <v>3</v>
      </c>
      <c r="F42" s="8">
        <v>2</v>
      </c>
      <c r="G42" s="8">
        <f t="shared" si="6"/>
        <v>179775</v>
      </c>
      <c r="H42" s="8">
        <f t="shared" si="7"/>
        <v>143820</v>
      </c>
      <c r="I42" s="8">
        <f t="shared" si="8"/>
        <v>21573</v>
      </c>
      <c r="J42" s="8">
        <f t="shared" si="9"/>
        <v>7191</v>
      </c>
      <c r="K42" s="8">
        <f t="shared" si="10"/>
        <v>7191</v>
      </c>
      <c r="L42" s="12"/>
    </row>
    <row r="43" spans="1:12" s="2" customFormat="1" ht="22.5" customHeight="1">
      <c r="A43" s="2">
        <v>38</v>
      </c>
      <c r="B43" s="8" t="s">
        <v>52</v>
      </c>
      <c r="C43" s="8">
        <v>55</v>
      </c>
      <c r="D43" s="8">
        <v>0</v>
      </c>
      <c r="E43" s="8">
        <v>0</v>
      </c>
      <c r="F43" s="8">
        <v>2</v>
      </c>
      <c r="G43" s="8">
        <f>(100-E43-F43)*325+D43*100+E43*3000+F43*3000</f>
        <v>37850</v>
      </c>
      <c r="H43" s="8">
        <f t="shared" si="7"/>
        <v>30280</v>
      </c>
      <c r="I43" s="8">
        <f t="shared" si="8"/>
        <v>4542</v>
      </c>
      <c r="J43" s="8">
        <f t="shared" si="9"/>
        <v>1514</v>
      </c>
      <c r="K43" s="8">
        <f t="shared" si="10"/>
        <v>1514</v>
      </c>
      <c r="L43" s="11"/>
    </row>
    <row r="44" spans="1:12" s="2" customFormat="1" ht="22.5" customHeight="1">
      <c r="A44" s="2">
        <v>39</v>
      </c>
      <c r="B44" s="8" t="s">
        <v>53</v>
      </c>
      <c r="C44" s="8">
        <v>95</v>
      </c>
      <c r="D44" s="8">
        <v>12</v>
      </c>
      <c r="E44" s="8">
        <v>2</v>
      </c>
      <c r="F44" s="8">
        <v>0</v>
      </c>
      <c r="G44" s="8">
        <f>(100-E44-F44)*325+D44*100+E44*3000+F44*3000</f>
        <v>39050</v>
      </c>
      <c r="H44" s="8">
        <f t="shared" si="7"/>
        <v>31240</v>
      </c>
      <c r="I44" s="8">
        <f t="shared" si="8"/>
        <v>4686</v>
      </c>
      <c r="J44" s="8">
        <f t="shared" si="9"/>
        <v>1562</v>
      </c>
      <c r="K44" s="8">
        <f t="shared" si="10"/>
        <v>1562</v>
      </c>
      <c r="L44" s="11"/>
    </row>
    <row r="45" spans="1:12" s="2" customFormat="1" ht="22.5" customHeight="1">
      <c r="A45" s="2">
        <v>40</v>
      </c>
      <c r="B45" s="8" t="s">
        <v>54</v>
      </c>
      <c r="C45" s="8">
        <v>39</v>
      </c>
      <c r="D45" s="8">
        <v>0</v>
      </c>
      <c r="E45" s="8">
        <v>0</v>
      </c>
      <c r="F45" s="8">
        <v>0</v>
      </c>
      <c r="G45" s="8">
        <f>(100-E45-F45)*325+D45*100+E45*3000+F45*3000</f>
        <v>32500</v>
      </c>
      <c r="H45" s="8">
        <f t="shared" si="7"/>
        <v>26000</v>
      </c>
      <c r="I45" s="8">
        <f t="shared" si="8"/>
        <v>3900</v>
      </c>
      <c r="J45" s="8">
        <f t="shared" si="9"/>
        <v>1300</v>
      </c>
      <c r="K45" s="8">
        <f t="shared" si="10"/>
        <v>1300</v>
      </c>
      <c r="L45" s="11"/>
    </row>
    <row r="46" spans="1:12" s="3" customFormat="1" ht="22.5" customHeight="1">
      <c r="A46" s="2">
        <v>41</v>
      </c>
      <c r="B46" s="9" t="s">
        <v>55</v>
      </c>
      <c r="C46" s="8">
        <v>175</v>
      </c>
      <c r="D46" s="8">
        <v>17</v>
      </c>
      <c r="E46" s="8">
        <v>4</v>
      </c>
      <c r="F46" s="8">
        <v>3</v>
      </c>
      <c r="G46" s="8">
        <f t="shared" si="6"/>
        <v>77300</v>
      </c>
      <c r="H46" s="8">
        <f t="shared" si="7"/>
        <v>61840</v>
      </c>
      <c r="I46" s="8">
        <f t="shared" si="8"/>
        <v>9276</v>
      </c>
      <c r="J46" s="8">
        <f t="shared" si="9"/>
        <v>3092</v>
      </c>
      <c r="K46" s="8">
        <f t="shared" si="10"/>
        <v>3092</v>
      </c>
      <c r="L46" s="12"/>
    </row>
    <row r="47" spans="1:12" s="2" customFormat="1" ht="22.5" customHeight="1">
      <c r="A47" s="2">
        <v>42</v>
      </c>
      <c r="B47" s="9" t="s">
        <v>56</v>
      </c>
      <c r="C47" s="8">
        <v>644</v>
      </c>
      <c r="D47" s="8">
        <v>165</v>
      </c>
      <c r="E47" s="8">
        <v>3</v>
      </c>
      <c r="F47" s="8">
        <v>7</v>
      </c>
      <c r="G47" s="8">
        <f t="shared" si="6"/>
        <v>252550</v>
      </c>
      <c r="H47" s="8">
        <f t="shared" si="7"/>
        <v>202040</v>
      </c>
      <c r="I47" s="8">
        <f t="shared" si="8"/>
        <v>30306</v>
      </c>
      <c r="J47" s="8">
        <f t="shared" si="9"/>
        <v>10102</v>
      </c>
      <c r="K47" s="8">
        <f t="shared" si="10"/>
        <v>10102</v>
      </c>
      <c r="L47" s="11"/>
    </row>
    <row r="48" spans="1:12" s="2" customFormat="1" ht="22.5" customHeight="1">
      <c r="A48" s="2">
        <v>43</v>
      </c>
      <c r="B48" s="9" t="s">
        <v>57</v>
      </c>
      <c r="C48" s="8">
        <v>127</v>
      </c>
      <c r="D48" s="8">
        <v>0</v>
      </c>
      <c r="E48" s="8">
        <v>0</v>
      </c>
      <c r="F48" s="8">
        <v>1</v>
      </c>
      <c r="G48" s="8">
        <f t="shared" si="6"/>
        <v>43950</v>
      </c>
      <c r="H48" s="8">
        <f t="shared" si="7"/>
        <v>35160</v>
      </c>
      <c r="I48" s="8">
        <f t="shared" si="8"/>
        <v>5274</v>
      </c>
      <c r="J48" s="8">
        <f t="shared" si="9"/>
        <v>1758</v>
      </c>
      <c r="K48" s="8">
        <f t="shared" si="10"/>
        <v>1758</v>
      </c>
      <c r="L48" s="11"/>
    </row>
    <row r="49" spans="1:12" s="3" customFormat="1" ht="22.5" customHeight="1">
      <c r="A49" s="2">
        <v>44</v>
      </c>
      <c r="B49" s="9" t="s">
        <v>58</v>
      </c>
      <c r="C49" s="8">
        <v>476</v>
      </c>
      <c r="D49" s="8">
        <v>11</v>
      </c>
      <c r="E49" s="8">
        <v>0</v>
      </c>
      <c r="F49" s="8">
        <v>4</v>
      </c>
      <c r="G49" s="8">
        <f t="shared" si="6"/>
        <v>166500</v>
      </c>
      <c r="H49" s="8">
        <f t="shared" si="7"/>
        <v>133200</v>
      </c>
      <c r="I49" s="8">
        <f t="shared" si="8"/>
        <v>19980</v>
      </c>
      <c r="J49" s="8">
        <f t="shared" si="9"/>
        <v>6660</v>
      </c>
      <c r="K49" s="8">
        <f t="shared" si="10"/>
        <v>6660</v>
      </c>
      <c r="L49" s="12"/>
    </row>
    <row r="50" spans="1:12" s="2" customFormat="1" ht="22.5" customHeight="1">
      <c r="A50" s="2">
        <v>45</v>
      </c>
      <c r="B50" s="8" t="s">
        <v>59</v>
      </c>
      <c r="C50" s="8">
        <v>131</v>
      </c>
      <c r="D50" s="8">
        <v>0</v>
      </c>
      <c r="E50" s="8">
        <v>2</v>
      </c>
      <c r="F50" s="8">
        <v>0</v>
      </c>
      <c r="G50" s="8">
        <f t="shared" si="6"/>
        <v>47925</v>
      </c>
      <c r="H50" s="8">
        <f t="shared" si="7"/>
        <v>38340</v>
      </c>
      <c r="I50" s="8">
        <f t="shared" si="8"/>
        <v>5751</v>
      </c>
      <c r="J50" s="8">
        <f t="shared" si="9"/>
        <v>1917</v>
      </c>
      <c r="K50" s="8">
        <f t="shared" si="10"/>
        <v>1917</v>
      </c>
      <c r="L50" s="11"/>
    </row>
    <row r="51" spans="1:12" s="3" customFormat="1" ht="22.5" customHeight="1">
      <c r="A51" s="2">
        <v>46</v>
      </c>
      <c r="B51" s="8" t="s">
        <v>60</v>
      </c>
      <c r="C51" s="8">
        <v>243</v>
      </c>
      <c r="D51" s="8">
        <v>0</v>
      </c>
      <c r="E51" s="8">
        <v>1</v>
      </c>
      <c r="F51" s="8">
        <v>5</v>
      </c>
      <c r="G51" s="8">
        <f t="shared" si="6"/>
        <v>95025</v>
      </c>
      <c r="H51" s="8">
        <f t="shared" si="7"/>
        <v>76020</v>
      </c>
      <c r="I51" s="8">
        <f t="shared" si="8"/>
        <v>11403</v>
      </c>
      <c r="J51" s="8">
        <f t="shared" si="9"/>
        <v>3801</v>
      </c>
      <c r="K51" s="8">
        <f t="shared" si="10"/>
        <v>3801</v>
      </c>
      <c r="L51" s="12"/>
    </row>
    <row r="52" spans="1:12" s="3" customFormat="1" ht="22.5" customHeight="1">
      <c r="A52" s="2">
        <v>47</v>
      </c>
      <c r="B52" s="8" t="s">
        <v>61</v>
      </c>
      <c r="C52" s="8">
        <v>224</v>
      </c>
      <c r="D52" s="8">
        <v>0</v>
      </c>
      <c r="E52" s="8">
        <v>0</v>
      </c>
      <c r="F52" s="8">
        <v>6</v>
      </c>
      <c r="G52" s="8">
        <f t="shared" si="6"/>
        <v>88850</v>
      </c>
      <c r="H52" s="8">
        <f t="shared" si="7"/>
        <v>71080</v>
      </c>
      <c r="I52" s="8">
        <f t="shared" si="8"/>
        <v>10662</v>
      </c>
      <c r="J52" s="8">
        <f t="shared" si="9"/>
        <v>3554</v>
      </c>
      <c r="K52" s="8">
        <f t="shared" si="10"/>
        <v>3554</v>
      </c>
      <c r="L52" s="12"/>
    </row>
    <row r="53" spans="1:12" s="3" customFormat="1" ht="22.5" customHeight="1">
      <c r="A53" s="2">
        <v>48</v>
      </c>
      <c r="B53" s="10" t="s">
        <v>62</v>
      </c>
      <c r="C53" s="8">
        <v>5</v>
      </c>
      <c r="D53" s="8">
        <v>0</v>
      </c>
      <c r="E53" s="8">
        <v>0</v>
      </c>
      <c r="F53" s="8">
        <v>0</v>
      </c>
      <c r="G53" s="8">
        <f>(100-E53-F53)*325+D53*100+E53*3000+F53*3000</f>
        <v>32500</v>
      </c>
      <c r="H53" s="8">
        <f t="shared" si="7"/>
        <v>26000</v>
      </c>
      <c r="I53" s="8">
        <f t="shared" si="8"/>
        <v>3900</v>
      </c>
      <c r="J53" s="8">
        <f t="shared" si="9"/>
        <v>1300</v>
      </c>
      <c r="K53" s="8">
        <f t="shared" si="10"/>
        <v>1300</v>
      </c>
      <c r="L53" s="12"/>
    </row>
    <row r="54" spans="1:12" s="3" customFormat="1" ht="22.5" customHeight="1">
      <c r="A54" s="2">
        <v>49</v>
      </c>
      <c r="B54" s="8" t="s">
        <v>63</v>
      </c>
      <c r="C54" s="8">
        <v>193</v>
      </c>
      <c r="D54" s="8">
        <v>0</v>
      </c>
      <c r="E54" s="8">
        <v>3</v>
      </c>
      <c r="F54" s="8">
        <v>0</v>
      </c>
      <c r="G54" s="8">
        <f t="shared" si="6"/>
        <v>70750</v>
      </c>
      <c r="H54" s="8">
        <f t="shared" si="7"/>
        <v>56600</v>
      </c>
      <c r="I54" s="8">
        <f t="shared" si="8"/>
        <v>8490</v>
      </c>
      <c r="J54" s="8">
        <f t="shared" si="9"/>
        <v>2830</v>
      </c>
      <c r="K54" s="8">
        <f t="shared" si="10"/>
        <v>2830</v>
      </c>
      <c r="L54" s="12"/>
    </row>
    <row r="55" spans="1:12" s="3" customFormat="1" ht="22.5" customHeight="1">
      <c r="A55" s="2">
        <v>50</v>
      </c>
      <c r="B55" s="8" t="s">
        <v>64</v>
      </c>
      <c r="C55" s="8">
        <v>441</v>
      </c>
      <c r="D55" s="8">
        <v>48</v>
      </c>
      <c r="E55" s="8">
        <v>3</v>
      </c>
      <c r="F55" s="8">
        <v>4</v>
      </c>
      <c r="G55" s="8">
        <f t="shared" si="6"/>
        <v>166850</v>
      </c>
      <c r="H55" s="8">
        <f t="shared" si="7"/>
        <v>133480</v>
      </c>
      <c r="I55" s="8">
        <f t="shared" si="8"/>
        <v>20022</v>
      </c>
      <c r="J55" s="8">
        <f t="shared" si="9"/>
        <v>6674</v>
      </c>
      <c r="K55" s="8">
        <f t="shared" si="10"/>
        <v>6674</v>
      </c>
      <c r="L55" s="12"/>
    </row>
    <row r="56" spans="1:12" s="3" customFormat="1" ht="22.5" customHeight="1">
      <c r="A56" s="2">
        <v>51</v>
      </c>
      <c r="B56" s="8" t="s">
        <v>65</v>
      </c>
      <c r="C56" s="8">
        <v>358</v>
      </c>
      <c r="D56" s="8">
        <v>0</v>
      </c>
      <c r="E56" s="8">
        <v>1</v>
      </c>
      <c r="F56" s="8">
        <v>2</v>
      </c>
      <c r="G56" s="8">
        <f t="shared" si="6"/>
        <v>124375</v>
      </c>
      <c r="H56" s="8">
        <f t="shared" si="7"/>
        <v>99500</v>
      </c>
      <c r="I56" s="8">
        <f t="shared" si="8"/>
        <v>14925</v>
      </c>
      <c r="J56" s="8">
        <f t="shared" si="9"/>
        <v>4975</v>
      </c>
      <c r="K56" s="8">
        <f t="shared" si="10"/>
        <v>4975</v>
      </c>
      <c r="L56" s="12"/>
    </row>
    <row r="57" spans="1:12" s="3" customFormat="1" ht="22.5" customHeight="1">
      <c r="A57" s="2">
        <v>52</v>
      </c>
      <c r="B57" s="8" t="s">
        <v>66</v>
      </c>
      <c r="C57" s="8">
        <v>250</v>
      </c>
      <c r="D57" s="8">
        <v>0</v>
      </c>
      <c r="E57" s="8">
        <v>0</v>
      </c>
      <c r="F57" s="8">
        <v>5</v>
      </c>
      <c r="G57" s="8">
        <f t="shared" si="6"/>
        <v>94625</v>
      </c>
      <c r="H57" s="8">
        <f t="shared" si="7"/>
        <v>75700</v>
      </c>
      <c r="I57" s="8">
        <f t="shared" si="8"/>
        <v>11355</v>
      </c>
      <c r="J57" s="8">
        <f t="shared" si="9"/>
        <v>3785</v>
      </c>
      <c r="K57" s="8">
        <f t="shared" si="10"/>
        <v>3785</v>
      </c>
      <c r="L57" s="12"/>
    </row>
    <row r="58" spans="1:12" s="3" customFormat="1" ht="22.5" customHeight="1">
      <c r="A58" s="2">
        <v>53</v>
      </c>
      <c r="B58" s="9" t="s">
        <v>67</v>
      </c>
      <c r="C58" s="8">
        <v>528</v>
      </c>
      <c r="D58" s="8">
        <v>139</v>
      </c>
      <c r="E58" s="8">
        <v>1</v>
      </c>
      <c r="F58" s="8">
        <v>4</v>
      </c>
      <c r="G58" s="8">
        <f t="shared" si="6"/>
        <v>198875</v>
      </c>
      <c r="H58" s="8">
        <f t="shared" si="7"/>
        <v>159100</v>
      </c>
      <c r="I58" s="8">
        <f t="shared" si="8"/>
        <v>23865</v>
      </c>
      <c r="J58" s="8">
        <f t="shared" si="9"/>
        <v>7955</v>
      </c>
      <c r="K58" s="8">
        <f t="shared" si="10"/>
        <v>7955</v>
      </c>
      <c r="L58" s="12"/>
    </row>
    <row r="59" spans="1:12" s="3" customFormat="1" ht="22.5" customHeight="1">
      <c r="A59" s="2">
        <v>54</v>
      </c>
      <c r="B59" s="8" t="s">
        <v>68</v>
      </c>
      <c r="C59" s="8">
        <v>2528</v>
      </c>
      <c r="D59" s="8">
        <v>0</v>
      </c>
      <c r="E59" s="8">
        <v>1</v>
      </c>
      <c r="F59" s="8">
        <v>7</v>
      </c>
      <c r="G59" s="8">
        <f t="shared" si="6"/>
        <v>843000</v>
      </c>
      <c r="H59" s="8">
        <f t="shared" si="7"/>
        <v>674400</v>
      </c>
      <c r="I59" s="8">
        <f t="shared" si="8"/>
        <v>101160</v>
      </c>
      <c r="J59" s="8">
        <f t="shared" si="9"/>
        <v>33720</v>
      </c>
      <c r="K59" s="8">
        <f t="shared" si="10"/>
        <v>33720</v>
      </c>
      <c r="L59" s="12"/>
    </row>
    <row r="60" spans="1:12" s="2" customFormat="1" ht="22.5" customHeight="1">
      <c r="A60" s="2">
        <v>55</v>
      </c>
      <c r="B60" s="8" t="s">
        <v>69</v>
      </c>
      <c r="C60" s="8">
        <v>2133</v>
      </c>
      <c r="D60" s="8">
        <v>0</v>
      </c>
      <c r="E60" s="8">
        <v>1</v>
      </c>
      <c r="F60" s="8">
        <v>3</v>
      </c>
      <c r="G60" s="8">
        <f t="shared" si="6"/>
        <v>703925</v>
      </c>
      <c r="H60" s="8">
        <f t="shared" si="7"/>
        <v>563140</v>
      </c>
      <c r="I60" s="8">
        <f t="shared" si="8"/>
        <v>84471</v>
      </c>
      <c r="J60" s="8">
        <f t="shared" si="9"/>
        <v>28157</v>
      </c>
      <c r="K60" s="8">
        <f t="shared" si="10"/>
        <v>28157</v>
      </c>
      <c r="L60" s="11"/>
    </row>
    <row r="61" spans="1:12" s="2" customFormat="1" ht="22.5" customHeight="1">
      <c r="A61" s="2">
        <v>56</v>
      </c>
      <c r="B61" s="8" t="s">
        <v>70</v>
      </c>
      <c r="C61" s="8">
        <v>2681</v>
      </c>
      <c r="D61" s="8">
        <v>0</v>
      </c>
      <c r="E61" s="8">
        <v>0</v>
      </c>
      <c r="F61" s="8">
        <v>8</v>
      </c>
      <c r="G61" s="8">
        <f t="shared" si="6"/>
        <v>892725</v>
      </c>
      <c r="H61" s="8">
        <f t="shared" si="7"/>
        <v>714180</v>
      </c>
      <c r="I61" s="8">
        <f t="shared" si="8"/>
        <v>107127</v>
      </c>
      <c r="J61" s="8">
        <f t="shared" si="9"/>
        <v>35709</v>
      </c>
      <c r="K61" s="8">
        <f t="shared" si="10"/>
        <v>35709</v>
      </c>
      <c r="L61" s="11"/>
    </row>
    <row r="62" spans="1:12" s="3" customFormat="1" ht="22.5" customHeight="1">
      <c r="A62" s="2">
        <v>57</v>
      </c>
      <c r="B62" s="8" t="s">
        <v>71</v>
      </c>
      <c r="C62" s="8">
        <v>1597</v>
      </c>
      <c r="D62" s="8">
        <v>0</v>
      </c>
      <c r="E62" s="8">
        <v>0</v>
      </c>
      <c r="F62" s="8">
        <v>8</v>
      </c>
      <c r="G62" s="8">
        <f t="shared" si="6"/>
        <v>540425</v>
      </c>
      <c r="H62" s="8">
        <f t="shared" si="7"/>
        <v>432340</v>
      </c>
      <c r="I62" s="8">
        <f t="shared" si="8"/>
        <v>64851</v>
      </c>
      <c r="J62" s="8">
        <f t="shared" si="9"/>
        <v>21617</v>
      </c>
      <c r="K62" s="8">
        <f t="shared" si="10"/>
        <v>21617</v>
      </c>
      <c r="L62" s="12"/>
    </row>
    <row r="63" spans="1:12" s="2" customFormat="1" ht="22.5" customHeight="1">
      <c r="A63" s="2">
        <v>58</v>
      </c>
      <c r="B63" s="8" t="s">
        <v>72</v>
      </c>
      <c r="C63" s="8">
        <v>2285</v>
      </c>
      <c r="D63" s="8">
        <v>0</v>
      </c>
      <c r="E63" s="8">
        <v>0</v>
      </c>
      <c r="F63" s="8">
        <v>11</v>
      </c>
      <c r="G63" s="8">
        <f t="shared" si="6"/>
        <v>772050</v>
      </c>
      <c r="H63" s="8">
        <f t="shared" si="7"/>
        <v>617640</v>
      </c>
      <c r="I63" s="8">
        <f t="shared" si="8"/>
        <v>92646</v>
      </c>
      <c r="J63" s="8">
        <f t="shared" si="9"/>
        <v>30882</v>
      </c>
      <c r="K63" s="8">
        <f t="shared" si="10"/>
        <v>30882</v>
      </c>
      <c r="L63" s="11"/>
    </row>
    <row r="64" spans="1:12" s="2" customFormat="1" ht="22.5" customHeight="1">
      <c r="A64" s="2">
        <v>59</v>
      </c>
      <c r="B64" s="8" t="s">
        <v>73</v>
      </c>
      <c r="C64" s="8">
        <v>1499</v>
      </c>
      <c r="D64" s="8">
        <v>0</v>
      </c>
      <c r="E64" s="8">
        <v>0</v>
      </c>
      <c r="F64" s="8">
        <v>3</v>
      </c>
      <c r="G64" s="8">
        <f t="shared" si="6"/>
        <v>495200</v>
      </c>
      <c r="H64" s="8">
        <f t="shared" si="7"/>
        <v>396160</v>
      </c>
      <c r="I64" s="8">
        <f t="shared" si="8"/>
        <v>59424</v>
      </c>
      <c r="J64" s="8">
        <f t="shared" si="9"/>
        <v>19808</v>
      </c>
      <c r="K64" s="8">
        <f t="shared" si="10"/>
        <v>19808</v>
      </c>
      <c r="L64" s="11"/>
    </row>
    <row r="65" spans="1:12" s="2" customFormat="1" ht="22.5" customHeight="1">
      <c r="A65" s="2">
        <v>60</v>
      </c>
      <c r="B65" s="8" t="s">
        <v>74</v>
      </c>
      <c r="C65" s="8">
        <v>1066</v>
      </c>
      <c r="D65" s="8">
        <v>0</v>
      </c>
      <c r="E65" s="8">
        <v>0</v>
      </c>
      <c r="F65" s="8">
        <v>3</v>
      </c>
      <c r="G65" s="8">
        <f t="shared" si="6"/>
        <v>354475</v>
      </c>
      <c r="H65" s="8">
        <f t="shared" si="7"/>
        <v>283580</v>
      </c>
      <c r="I65" s="8">
        <f t="shared" si="8"/>
        <v>42537</v>
      </c>
      <c r="J65" s="8">
        <f t="shared" si="9"/>
        <v>14179</v>
      </c>
      <c r="K65" s="8">
        <f t="shared" si="10"/>
        <v>14179</v>
      </c>
      <c r="L65" s="11"/>
    </row>
    <row r="66" spans="1:12" s="2" customFormat="1" ht="22.5" customHeight="1">
      <c r="A66" s="2">
        <v>61</v>
      </c>
      <c r="B66" s="8" t="s">
        <v>75</v>
      </c>
      <c r="C66" s="8">
        <v>1237</v>
      </c>
      <c r="D66" s="8">
        <v>0</v>
      </c>
      <c r="E66" s="8">
        <v>0</v>
      </c>
      <c r="F66" s="8">
        <v>2</v>
      </c>
      <c r="G66" s="8">
        <f t="shared" si="6"/>
        <v>407375</v>
      </c>
      <c r="H66" s="8">
        <f t="shared" si="7"/>
        <v>325900</v>
      </c>
      <c r="I66" s="8">
        <f t="shared" si="8"/>
        <v>48885</v>
      </c>
      <c r="J66" s="8">
        <f t="shared" si="9"/>
        <v>16295</v>
      </c>
      <c r="K66" s="8">
        <f t="shared" si="10"/>
        <v>16295</v>
      </c>
      <c r="L66" s="11"/>
    </row>
    <row r="67" spans="1:12" s="2" customFormat="1" ht="22.5" customHeight="1">
      <c r="A67" s="2">
        <v>62</v>
      </c>
      <c r="B67" s="8" t="s">
        <v>13</v>
      </c>
      <c r="C67" s="8">
        <v>61</v>
      </c>
      <c r="D67" s="8">
        <v>18</v>
      </c>
      <c r="E67" s="8">
        <v>9</v>
      </c>
      <c r="F67" s="8"/>
      <c r="G67" s="8">
        <f>C67*3000</f>
        <v>183000</v>
      </c>
      <c r="H67" s="8">
        <f t="shared" si="7"/>
        <v>146400</v>
      </c>
      <c r="I67" s="8">
        <f t="shared" si="8"/>
        <v>21960</v>
      </c>
      <c r="J67" s="8">
        <f t="shared" si="9"/>
        <v>7320</v>
      </c>
      <c r="K67" s="8">
        <f t="shared" si="10"/>
        <v>7320</v>
      </c>
      <c r="L67" s="11"/>
    </row>
  </sheetData>
  <sheetProtection/>
  <autoFilter ref="B4:F67"/>
  <mergeCells count="5">
    <mergeCell ref="B2:L2"/>
    <mergeCell ref="C3:F3"/>
    <mergeCell ref="G3:K3"/>
    <mergeCell ref="B3:B4"/>
    <mergeCell ref="L3:L4"/>
  </mergeCells>
  <printOptions horizontalCentered="1"/>
  <pageMargins left="0.5506944444444445" right="0.5506944444444445" top="0.7868055555555555" bottom="0.7868055555555555" header="0.5118055555555555" footer="0.39305555555555555"/>
  <pageSetup horizontalDpi="600" verticalDpi="600" orientation="landscape" paperSize="9" r:id="rId1"/>
  <headerFooter scaleWithDoc="0" alignWithMargins="0">
    <oddFooter>&amp;C共&amp;N页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2020-08-25T03:34:48Z</cp:lastPrinted>
  <dcterms:created xsi:type="dcterms:W3CDTF">2006-02-22T01:26:22Z</dcterms:created>
  <dcterms:modified xsi:type="dcterms:W3CDTF">2021-03-29T01:15:56Z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F7AE000B49164B95B73A4B1D942AF5ED</vt:lpwstr>
  </property>
</Properties>
</file>