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春资金分配表" sheetId="15" r:id="rId1"/>
  </sheets>
  <definedNames>
    <definedName name="_xlnm._FilterDatabase" localSheetId="0" hidden="1">'2022春资金分配表'!$A$6:$S$75</definedName>
    <definedName name="_xlnm.Print_Titles" localSheetId="0">'2022春资金分配表'!$2:$6</definedName>
  </definedNames>
  <calcPr calcId="144525"/>
</workbook>
</file>

<file path=xl/sharedStrings.xml><?xml version="1.0" encoding="utf-8"?>
<sst xmlns="http://schemas.openxmlformats.org/spreadsheetml/2006/main" count="98" uniqueCount="90">
  <si>
    <t>附件1：</t>
  </si>
  <si>
    <t>开阳县2022年春季学期城乡义务教育阶段家庭经济困难学生生活费补助资金分配表</t>
  </si>
  <si>
    <t>受助学生单位：人</t>
  </si>
  <si>
    <t>补助资金单位：元</t>
  </si>
  <si>
    <t>序号</t>
  </si>
  <si>
    <t>学校名称</t>
  </si>
  <si>
    <t>非寄宿四类困难学生</t>
  </si>
  <si>
    <t>寄宿四类困难学生和其他家庭经济困难学生</t>
  </si>
  <si>
    <t>应补助资金合计</t>
  </si>
  <si>
    <t>2021秋学校账户结余资金</t>
  </si>
  <si>
    <t>追加2021秋资金</t>
  </si>
  <si>
    <t>实际应拨资金</t>
  </si>
  <si>
    <t>备注</t>
  </si>
  <si>
    <t>分配名额</t>
  </si>
  <si>
    <t>补助资金</t>
  </si>
  <si>
    <t>初中受助学生</t>
  </si>
  <si>
    <t>小学受助学生</t>
  </si>
  <si>
    <t>受助学生小计</t>
  </si>
  <si>
    <t>初中补助资金</t>
  </si>
  <si>
    <t>小学补助资金</t>
  </si>
  <si>
    <t>补助资金小计</t>
  </si>
  <si>
    <t>开阳县第二中学</t>
  </si>
  <si>
    <t>开阳县第四中学</t>
  </si>
  <si>
    <t>开阳县第五中学</t>
  </si>
  <si>
    <t>开阳县第一小学</t>
  </si>
  <si>
    <t>开阳县第二小学</t>
  </si>
  <si>
    <t>开阳县第三小学</t>
  </si>
  <si>
    <t>开阳县第四小学</t>
  </si>
  <si>
    <t>开阳县第五小学</t>
  </si>
  <si>
    <t>开阳县第六小学</t>
  </si>
  <si>
    <t>开阳县第七小学</t>
  </si>
  <si>
    <t>开阳县第八小学</t>
  </si>
  <si>
    <t>开阳县特殊教育学校</t>
  </si>
  <si>
    <t>云开街道石头民族小学</t>
  </si>
  <si>
    <t>云开街道南凉教学点</t>
  </si>
  <si>
    <t>硒城街道高云小学</t>
  </si>
  <si>
    <t>云开街道顶兆小学</t>
  </si>
  <si>
    <t>紫兴街道东湖小学</t>
  </si>
  <si>
    <t>紫兴街道顶方小学</t>
  </si>
  <si>
    <t>紫兴街道鱼上小学</t>
  </si>
  <si>
    <t>双流镇中心学校</t>
  </si>
  <si>
    <t>双流镇同心小学</t>
  </si>
  <si>
    <t>双流镇三合小学</t>
  </si>
  <si>
    <t>金中镇中心小学</t>
  </si>
  <si>
    <t>永温镇中学</t>
  </si>
  <si>
    <t>永温镇中心小学</t>
  </si>
  <si>
    <t>冯三镇中学</t>
  </si>
  <si>
    <t>冯三镇中心小学</t>
  </si>
  <si>
    <t>冯三镇安坪小学</t>
  </si>
  <si>
    <t>冯三镇辉黔教学点</t>
  </si>
  <si>
    <t>冯三镇毛力教学点</t>
  </si>
  <si>
    <t>开阳黄冈学校</t>
  </si>
  <si>
    <t>楠木渡镇中心学校</t>
  </si>
  <si>
    <t>楠木渡镇黄木小学</t>
  </si>
  <si>
    <t>楠木渡镇中和小学</t>
  </si>
  <si>
    <t>楠木渡镇谷阳小学</t>
  </si>
  <si>
    <t>楠木渡镇新凤小学</t>
  </si>
  <si>
    <t>楠木渡镇两路小学</t>
  </si>
  <si>
    <t>楠木渡镇胜利小学</t>
  </si>
  <si>
    <t>宅吉乡中心学校</t>
  </si>
  <si>
    <t>宅吉乡保星小学</t>
  </si>
  <si>
    <t>花梨镇中学</t>
  </si>
  <si>
    <t>花梨镇中心小学</t>
  </si>
  <si>
    <t>花梨镇翁昭小学</t>
  </si>
  <si>
    <t>花梨镇新山小学</t>
  </si>
  <si>
    <t>龙水乡中心学校</t>
  </si>
  <si>
    <t>米坪乡中心学校</t>
  </si>
  <si>
    <t>南龙乡中心学校</t>
  </si>
  <si>
    <t>南龙乡田坎教学点</t>
  </si>
  <si>
    <t>南龙乡中桥小学</t>
  </si>
  <si>
    <t>开阳县民族学校</t>
  </si>
  <si>
    <t>禾丰乡山闹小学</t>
  </si>
  <si>
    <t>南江乡中心学校</t>
  </si>
  <si>
    <t>南江乡龙广小学</t>
  </si>
  <si>
    <t>南江乡双塘小学</t>
  </si>
  <si>
    <t>南江乡新隆小学</t>
  </si>
  <si>
    <t>南江乡毛家院教学点</t>
  </si>
  <si>
    <t>龙岗镇中学</t>
  </si>
  <si>
    <t>龙岗镇中心小学</t>
  </si>
  <si>
    <t>龙岗镇水口小学</t>
  </si>
  <si>
    <t>龙岗镇格林教学点</t>
  </si>
  <si>
    <t>龙岗镇大荆小学</t>
  </si>
  <si>
    <t>龙岗镇大石板小学</t>
  </si>
  <si>
    <t>龙岗镇坝子民族小学</t>
  </si>
  <si>
    <t>毛云乡中心学校</t>
  </si>
  <si>
    <t>高寨乡中心小学</t>
  </si>
  <si>
    <t>高寨乡杠寨小学</t>
  </si>
  <si>
    <t>高寨乡久长小学</t>
  </si>
  <si>
    <t>高寨乡平寨民族小学</t>
  </si>
  <si>
    <t>合计</t>
  </si>
</sst>
</file>

<file path=xl/styles.xml><?xml version="1.0" encoding="utf-8"?>
<styleSheet xmlns="http://schemas.openxmlformats.org/spreadsheetml/2006/main">
  <numFmts count="5">
    <numFmt numFmtId="44" formatCode="_ &quot;￥&quot;* #,##0.00_ ;_ &quot;￥&quot;* \-#,##0.00_ ;_ &quot;￥&quot;* &quot;-&quot;??_ ;_ @_ "/>
    <numFmt numFmtId="176" formatCode="0.0_ "/>
    <numFmt numFmtId="42" formatCode="_ &quot;￥&quot;* #,##0_ ;_ &quot;￥&quot;* \-#,##0_ ;_ &quot;￥&quot;* &quot;-&quot;_ ;_ @_ "/>
    <numFmt numFmtId="41" formatCode="_ * #,##0_ ;_ * \-#,##0_ ;_ * &quot;-&quot;_ ;_ @_ "/>
    <numFmt numFmtId="43" formatCode="_ * #,##0.00_ ;_ * \-#,##0.00_ ;_ * &quot;-&quot;??_ ;_ @_ "/>
  </numFmts>
  <fonts count="27">
    <font>
      <sz val="12"/>
      <name val="宋体"/>
      <charset val="134"/>
    </font>
    <font>
      <b/>
      <sz val="12"/>
      <name val="宋体"/>
      <charset val="134"/>
    </font>
    <font>
      <sz val="10"/>
      <name val="宋体"/>
      <charset val="134"/>
    </font>
    <font>
      <sz val="11"/>
      <name val="宋体"/>
      <charset val="134"/>
    </font>
    <font>
      <sz val="18"/>
      <name val="方正小标宋简体"/>
      <charset val="134"/>
    </font>
    <font>
      <b/>
      <sz val="1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00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6" fillId="0" borderId="0" applyFont="0" applyFill="0" applyBorder="0" applyAlignment="0" applyProtection="0">
      <alignment vertical="center"/>
    </xf>
    <xf numFmtId="0" fontId="8" fillId="5" borderId="0" applyNumberFormat="0" applyBorder="0" applyAlignment="0" applyProtection="0">
      <alignment vertical="center"/>
    </xf>
    <xf numFmtId="0" fontId="11" fillId="7" borderId="6" applyNumberFormat="0" applyAlignment="0" applyProtection="0">
      <alignment vertical="center"/>
    </xf>
    <xf numFmtId="44" fontId="6" fillId="0" borderId="0" applyFont="0" applyFill="0" applyBorder="0" applyAlignment="0" applyProtection="0">
      <alignment vertical="center"/>
    </xf>
    <xf numFmtId="0" fontId="6" fillId="0" borderId="0">
      <alignment vertical="center"/>
    </xf>
    <xf numFmtId="41" fontId="6" fillId="0" borderId="0" applyFont="0" applyFill="0" applyBorder="0" applyAlignment="0" applyProtection="0">
      <alignment vertical="center"/>
    </xf>
    <xf numFmtId="0" fontId="8" fillId="9" borderId="0" applyNumberFormat="0" applyBorder="0" applyAlignment="0" applyProtection="0">
      <alignment vertical="center"/>
    </xf>
    <xf numFmtId="0" fontId="12" fillId="11" borderId="0" applyNumberFormat="0" applyBorder="0" applyAlignment="0" applyProtection="0">
      <alignment vertical="center"/>
    </xf>
    <xf numFmtId="43" fontId="6"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3" borderId="5" applyNumberFormat="0" applyFont="0" applyAlignment="0" applyProtection="0">
      <alignment vertical="center"/>
    </xf>
    <xf numFmtId="0" fontId="7" fillId="16"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7" applyNumberFormat="0" applyFill="0" applyAlignment="0" applyProtection="0">
      <alignment vertical="center"/>
    </xf>
    <xf numFmtId="0" fontId="13" fillId="0" borderId="7" applyNumberFormat="0" applyFill="0" applyAlignment="0" applyProtection="0">
      <alignment vertical="center"/>
    </xf>
    <xf numFmtId="0" fontId="7" fillId="22" borderId="0" applyNumberFormat="0" applyBorder="0" applyAlignment="0" applyProtection="0">
      <alignment vertical="center"/>
    </xf>
    <xf numFmtId="0" fontId="18" fillId="0" borderId="10" applyNumberFormat="0" applyFill="0" applyAlignment="0" applyProtection="0">
      <alignment vertical="center"/>
    </xf>
    <xf numFmtId="0" fontId="7" fillId="4" borderId="0" applyNumberFormat="0" applyBorder="0" applyAlignment="0" applyProtection="0">
      <alignment vertical="center"/>
    </xf>
    <xf numFmtId="0" fontId="21" fillId="17" borderId="9" applyNumberFormat="0" applyAlignment="0" applyProtection="0">
      <alignment vertical="center"/>
    </xf>
    <xf numFmtId="0" fontId="19" fillId="17" borderId="6" applyNumberFormat="0" applyAlignment="0" applyProtection="0">
      <alignment vertical="center"/>
    </xf>
    <xf numFmtId="0" fontId="24" fillId="24" borderId="11" applyNumberFormat="0" applyAlignment="0" applyProtection="0">
      <alignment vertical="center"/>
    </xf>
    <xf numFmtId="0" fontId="8" fillId="20" borderId="0" applyNumberFormat="0" applyBorder="0" applyAlignment="0" applyProtection="0">
      <alignment vertical="center"/>
    </xf>
    <xf numFmtId="0" fontId="7" fillId="10" borderId="0" applyNumberFormat="0" applyBorder="0" applyAlignment="0" applyProtection="0">
      <alignment vertical="center"/>
    </xf>
    <xf numFmtId="0" fontId="25" fillId="0" borderId="12" applyNumberFormat="0" applyFill="0" applyAlignment="0" applyProtection="0">
      <alignment vertical="center"/>
    </xf>
    <xf numFmtId="0" fontId="15" fillId="0" borderId="8" applyNumberFormat="0" applyFill="0" applyAlignment="0" applyProtection="0">
      <alignment vertical="center"/>
    </xf>
    <xf numFmtId="0" fontId="23" fillId="21" borderId="0" applyNumberFormat="0" applyBorder="0" applyAlignment="0" applyProtection="0">
      <alignment vertical="center"/>
    </xf>
    <xf numFmtId="0" fontId="9" fillId="6"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6" fillId="0" borderId="0">
      <alignment vertical="center"/>
    </xf>
    <xf numFmtId="0" fontId="7" fillId="31" borderId="0" applyNumberFormat="0" applyBorder="0" applyAlignment="0" applyProtection="0">
      <alignment vertical="center"/>
    </xf>
    <xf numFmtId="0" fontId="7" fillId="1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7" fillId="15"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8" fillId="26" borderId="0" applyNumberFormat="0" applyBorder="0" applyAlignment="0" applyProtection="0">
      <alignment vertical="center"/>
    </xf>
    <xf numFmtId="0" fontId="7" fillId="33" borderId="0" applyNumberFormat="0" applyBorder="0" applyAlignment="0" applyProtection="0">
      <alignment vertical="center"/>
    </xf>
    <xf numFmtId="0" fontId="6" fillId="0" borderId="0">
      <alignment vertical="center"/>
    </xf>
    <xf numFmtId="0" fontId="6" fillId="0" borderId="0">
      <alignment vertical="center"/>
    </xf>
    <xf numFmtId="0" fontId="26" fillId="0" borderId="0">
      <alignment vertical="center"/>
    </xf>
    <xf numFmtId="0" fontId="0" fillId="0" borderId="0">
      <alignment vertical="center"/>
    </xf>
  </cellStyleXfs>
  <cellXfs count="40">
    <xf numFmtId="0" fontId="0" fillId="0" borderId="0" xfId="0">
      <alignment vertical="center"/>
    </xf>
    <xf numFmtId="0" fontId="1" fillId="2" borderId="0" xfId="0" applyFont="1" applyFill="1">
      <alignment vertical="center"/>
    </xf>
    <xf numFmtId="0" fontId="0" fillId="2" borderId="0" xfId="0" applyFill="1" applyAlignment="1">
      <alignment vertical="center" shrinkToFit="1"/>
    </xf>
    <xf numFmtId="0" fontId="2" fillId="2" borderId="0" xfId="0" applyFont="1" applyFill="1" applyAlignment="1">
      <alignment vertical="center" wrapText="1"/>
    </xf>
    <xf numFmtId="0" fontId="2" fillId="2" borderId="0" xfId="0" applyFont="1" applyFill="1" applyAlignment="1">
      <alignment vertical="center" wrapText="1" shrinkToFit="1"/>
    </xf>
    <xf numFmtId="0" fontId="3" fillId="2" borderId="0" xfId="0" applyFont="1" applyFill="1">
      <alignment vertical="center"/>
    </xf>
    <xf numFmtId="0" fontId="1" fillId="2" borderId="0" xfId="0" applyFont="1" applyFill="1" applyAlignment="1">
      <alignment horizontal="center" vertical="center"/>
    </xf>
    <xf numFmtId="0" fontId="0" fillId="0" borderId="0" xfId="0" applyFont="1">
      <alignment vertical="center"/>
    </xf>
    <xf numFmtId="176" fontId="0" fillId="0" borderId="0" xfId="0" applyNumberFormat="1">
      <alignment vertical="center"/>
    </xf>
    <xf numFmtId="0" fontId="0" fillId="2" borderId="0" xfId="0" applyFill="1">
      <alignment vertical="center"/>
    </xf>
    <xf numFmtId="0" fontId="0" fillId="0" borderId="0" xfId="0" applyNumberFormat="1">
      <alignment vertical="center"/>
    </xf>
    <xf numFmtId="176" fontId="0" fillId="2" borderId="0" xfId="0" applyNumberFormat="1" applyFill="1">
      <alignment vertical="center"/>
    </xf>
    <xf numFmtId="0" fontId="1" fillId="2" borderId="0" xfId="0" applyFont="1" applyFill="1" applyAlignment="1">
      <alignment horizontal="left" vertical="center"/>
    </xf>
    <xf numFmtId="176" fontId="1" fillId="2" borderId="0" xfId="0" applyNumberFormat="1" applyFont="1" applyFill="1">
      <alignment vertical="center"/>
    </xf>
    <xf numFmtId="0" fontId="4" fillId="2" borderId="0" xfId="0" applyFont="1" applyFill="1" applyAlignment="1">
      <alignment horizontal="center" vertical="center" wrapText="1"/>
    </xf>
    <xf numFmtId="176" fontId="4" fillId="2" borderId="0" xfId="0" applyNumberFormat="1" applyFont="1" applyFill="1" applyAlignment="1">
      <alignment horizontal="center" vertical="center" wrapText="1"/>
    </xf>
    <xf numFmtId="0" fontId="0" fillId="2" borderId="0" xfId="0" applyFill="1" applyAlignment="1">
      <alignment horizontal="left" vertical="center" shrinkToFit="1"/>
    </xf>
    <xf numFmtId="0" fontId="0" fillId="2" borderId="0" xfId="0" applyFont="1" applyFill="1" applyAlignment="1">
      <alignment horizontal="left" vertical="center" shrinkToFit="1"/>
    </xf>
    <xf numFmtId="176" fontId="0" fillId="2" borderId="0" xfId="0" applyNumberFormat="1" applyFont="1" applyFill="1" applyAlignment="1">
      <alignment horizontal="center" vertical="center" shrinkToFi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1" fillId="2" borderId="0" xfId="0" applyNumberFormat="1" applyFont="1" applyFill="1">
      <alignment vertical="center"/>
    </xf>
    <xf numFmtId="176" fontId="1" fillId="2" borderId="0" xfId="0" applyNumberFormat="1" applyFont="1" applyFill="1" applyAlignment="1">
      <alignment horizontal="center" vertical="center"/>
    </xf>
    <xf numFmtId="0" fontId="4" fillId="2" borderId="0" xfId="0" applyNumberFormat="1" applyFont="1" applyFill="1" applyAlignment="1">
      <alignment horizontal="center" vertical="center" wrapText="1"/>
    </xf>
    <xf numFmtId="0" fontId="0" fillId="2" borderId="0" xfId="0" applyFont="1" applyFill="1" applyAlignment="1">
      <alignment horizontal="center" vertical="center" shrinkToFit="1"/>
    </xf>
    <xf numFmtId="0" fontId="0" fillId="2" borderId="0" xfId="0" applyNumberFormat="1" applyFont="1" applyFill="1" applyAlignment="1">
      <alignment horizontal="center" vertical="center" shrinkToFit="1"/>
    </xf>
    <xf numFmtId="176" fontId="0" fillId="2" borderId="0" xfId="0" applyNumberFormat="1" applyFill="1" applyAlignment="1">
      <alignment horizontal="center" vertical="center" shrinkToFit="1"/>
    </xf>
    <xf numFmtId="0" fontId="2" fillId="2"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shrinkToFit="1"/>
    </xf>
    <xf numFmtId="0" fontId="3" fillId="2" borderId="1" xfId="0" applyFont="1" applyFill="1" applyBorder="1">
      <alignment vertical="center"/>
    </xf>
    <xf numFmtId="0" fontId="5" fillId="2" borderId="1" xfId="0" applyFont="1" applyFill="1" applyBorder="1" applyAlignment="1">
      <alignment horizontal="center" vertical="center" shrinkToFit="1"/>
    </xf>
    <xf numFmtId="176" fontId="2" fillId="2" borderId="1" xfId="0" applyNumberFormat="1" applyFont="1" applyFill="1" applyBorder="1" applyAlignment="1">
      <alignment vertical="center" shrinkToFit="1"/>
    </xf>
    <xf numFmtId="0" fontId="1" fillId="2" borderId="1" xfId="0"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常规 10 1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10 12 2 2"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22 4" xfId="52"/>
    <cellStyle name="常规 2" xfId="53"/>
    <cellStyle name="Normal"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5"/>
  <sheetViews>
    <sheetView tabSelected="1" workbookViewId="0">
      <pane xSplit="2" ySplit="6" topLeftCell="C13" activePane="bottomRight" state="frozen"/>
      <selection/>
      <selection pane="topRight"/>
      <selection pane="bottomLeft"/>
      <selection pane="bottomRight" activeCell="K17" sqref="K17"/>
    </sheetView>
  </sheetViews>
  <sheetFormatPr defaultColWidth="9" defaultRowHeight="14.25"/>
  <cols>
    <col min="1" max="1" width="3.375" customWidth="1"/>
    <col min="2" max="2" width="16.75" style="7" customWidth="1"/>
    <col min="3" max="5" width="5.375" customWidth="1"/>
    <col min="6" max="8" width="7.125" style="8" customWidth="1"/>
    <col min="9" max="9" width="5.75" style="9" customWidth="1"/>
    <col min="10" max="10" width="5.75" style="10" customWidth="1"/>
    <col min="11" max="11" width="5.75" customWidth="1"/>
    <col min="12" max="13" width="8.75" style="8" customWidth="1"/>
    <col min="14" max="14" width="7.75" style="8" customWidth="1"/>
    <col min="15" max="15" width="9.66666666666667" style="8" customWidth="1"/>
    <col min="16" max="16" width="7.25" style="8" customWidth="1"/>
    <col min="17" max="17" width="7.25" style="11" customWidth="1"/>
    <col min="18" max="18" width="9.76666666666667" style="8" customWidth="1"/>
    <col min="19" max="19" width="7.875" customWidth="1"/>
    <col min="20" max="20" width="9.375"/>
  </cols>
  <sheetData>
    <row r="1" s="1" customFormat="1" ht="25" customHeight="1" spans="1:18">
      <c r="A1" s="12" t="s">
        <v>0</v>
      </c>
      <c r="B1" s="6"/>
      <c r="F1" s="13"/>
      <c r="G1" s="13"/>
      <c r="H1" s="13"/>
      <c r="J1" s="24"/>
      <c r="L1" s="13"/>
      <c r="M1" s="13"/>
      <c r="N1" s="13"/>
      <c r="O1" s="25"/>
      <c r="P1" s="25"/>
      <c r="Q1" s="25"/>
      <c r="R1" s="25"/>
    </row>
    <row r="2" ht="31" customHeight="1" spans="1:18">
      <c r="A2" s="14" t="s">
        <v>1</v>
      </c>
      <c r="B2" s="14"/>
      <c r="C2" s="14"/>
      <c r="D2" s="14"/>
      <c r="E2" s="14"/>
      <c r="F2" s="15"/>
      <c r="G2" s="15"/>
      <c r="H2" s="15"/>
      <c r="I2" s="14"/>
      <c r="J2" s="26"/>
      <c r="K2" s="14"/>
      <c r="L2" s="15"/>
      <c r="M2" s="15"/>
      <c r="N2" s="15"/>
      <c r="O2" s="15"/>
      <c r="P2" s="15"/>
      <c r="Q2" s="15"/>
      <c r="R2" s="15"/>
    </row>
    <row r="3" s="2" customFormat="1" ht="24" customHeight="1" spans="1:18">
      <c r="A3" s="16"/>
      <c r="B3" s="17"/>
      <c r="C3" s="16"/>
      <c r="D3" s="16"/>
      <c r="E3" s="16"/>
      <c r="F3" s="18" t="s">
        <v>2</v>
      </c>
      <c r="G3" s="18"/>
      <c r="H3" s="18"/>
      <c r="I3" s="27"/>
      <c r="J3" s="28"/>
      <c r="K3" s="17"/>
      <c r="L3" s="18" t="s">
        <v>3</v>
      </c>
      <c r="M3" s="18"/>
      <c r="N3" s="18"/>
      <c r="O3" s="29"/>
      <c r="P3" s="29"/>
      <c r="Q3" s="29"/>
      <c r="R3" s="29"/>
    </row>
    <row r="4" s="3" customFormat="1" ht="21" customHeight="1" spans="1:19">
      <c r="A4" s="19" t="s">
        <v>4</v>
      </c>
      <c r="B4" s="19" t="s">
        <v>5</v>
      </c>
      <c r="C4" s="19" t="s">
        <v>6</v>
      </c>
      <c r="D4" s="19"/>
      <c r="E4" s="19"/>
      <c r="F4" s="20"/>
      <c r="G4" s="20"/>
      <c r="H4" s="20"/>
      <c r="I4" s="19" t="s">
        <v>7</v>
      </c>
      <c r="J4" s="30"/>
      <c r="K4" s="19"/>
      <c r="L4" s="20"/>
      <c r="M4" s="20"/>
      <c r="N4" s="31"/>
      <c r="O4" s="31" t="s">
        <v>8</v>
      </c>
      <c r="P4" s="32" t="s">
        <v>9</v>
      </c>
      <c r="Q4" s="20" t="s">
        <v>10</v>
      </c>
      <c r="R4" s="31" t="s">
        <v>11</v>
      </c>
      <c r="S4" s="19" t="s">
        <v>12</v>
      </c>
    </row>
    <row r="5" s="3" customFormat="1" ht="21" customHeight="1" spans="1:19">
      <c r="A5" s="19"/>
      <c r="B5" s="19"/>
      <c r="C5" s="19" t="s">
        <v>13</v>
      </c>
      <c r="D5" s="19"/>
      <c r="E5" s="19"/>
      <c r="F5" s="20" t="s">
        <v>14</v>
      </c>
      <c r="G5" s="20"/>
      <c r="H5" s="20"/>
      <c r="I5" s="19" t="s">
        <v>13</v>
      </c>
      <c r="J5" s="30"/>
      <c r="K5" s="19"/>
      <c r="L5" s="20" t="s">
        <v>14</v>
      </c>
      <c r="M5" s="20"/>
      <c r="N5" s="31"/>
      <c r="O5" s="31"/>
      <c r="P5" s="33"/>
      <c r="Q5" s="20"/>
      <c r="R5" s="31"/>
      <c r="S5" s="19"/>
    </row>
    <row r="6" s="4" customFormat="1" ht="42" customHeight="1" spans="1:19">
      <c r="A6" s="19"/>
      <c r="B6" s="19"/>
      <c r="C6" s="19" t="s">
        <v>15</v>
      </c>
      <c r="D6" s="19" t="s">
        <v>16</v>
      </c>
      <c r="E6" s="19" t="s">
        <v>17</v>
      </c>
      <c r="F6" s="20" t="s">
        <v>18</v>
      </c>
      <c r="G6" s="20" t="s">
        <v>19</v>
      </c>
      <c r="H6" s="20" t="s">
        <v>20</v>
      </c>
      <c r="I6" s="19" t="s">
        <v>15</v>
      </c>
      <c r="J6" s="30" t="s">
        <v>16</v>
      </c>
      <c r="K6" s="19" t="s">
        <v>17</v>
      </c>
      <c r="L6" s="20" t="s">
        <v>18</v>
      </c>
      <c r="M6" s="20" t="s">
        <v>19</v>
      </c>
      <c r="N6" s="31" t="s">
        <v>20</v>
      </c>
      <c r="O6" s="31"/>
      <c r="P6" s="34"/>
      <c r="Q6" s="20"/>
      <c r="R6" s="31"/>
      <c r="S6" s="19"/>
    </row>
    <row r="7" s="5" customFormat="1" ht="20" customHeight="1" spans="1:19">
      <c r="A7" s="21">
        <v>1</v>
      </c>
      <c r="B7" s="21" t="s">
        <v>21</v>
      </c>
      <c r="C7" s="21">
        <v>64</v>
      </c>
      <c r="D7" s="21">
        <v>0</v>
      </c>
      <c r="E7" s="21">
        <f>C7+D7</f>
        <v>64</v>
      </c>
      <c r="F7" s="22">
        <f>C7*312.5</f>
        <v>20000</v>
      </c>
      <c r="G7" s="22">
        <f>D7*250</f>
        <v>0</v>
      </c>
      <c r="H7" s="22">
        <f>F7+G7</f>
        <v>20000</v>
      </c>
      <c r="I7" s="21">
        <v>73</v>
      </c>
      <c r="J7" s="35">
        <v>0</v>
      </c>
      <c r="K7" s="21">
        <f>I7+J7</f>
        <v>73</v>
      </c>
      <c r="L7" s="22">
        <f>I7*625</f>
        <v>45625</v>
      </c>
      <c r="M7" s="22">
        <f>J7*500</f>
        <v>0</v>
      </c>
      <c r="N7" s="22">
        <f>L7+M7</f>
        <v>45625</v>
      </c>
      <c r="O7" s="22">
        <f>H7+N7</f>
        <v>65625</v>
      </c>
      <c r="P7" s="22">
        <v>0</v>
      </c>
      <c r="Q7" s="22">
        <v>0</v>
      </c>
      <c r="R7" s="22">
        <f>O7+Q7</f>
        <v>65625</v>
      </c>
      <c r="S7" s="36"/>
    </row>
    <row r="8" s="5" customFormat="1" ht="20" customHeight="1" spans="1:19">
      <c r="A8" s="21">
        <v>2</v>
      </c>
      <c r="B8" s="21" t="s">
        <v>22</v>
      </c>
      <c r="C8" s="21">
        <v>44</v>
      </c>
      <c r="D8" s="21">
        <v>0</v>
      </c>
      <c r="E8" s="21">
        <f t="shared" ref="E8:E39" si="0">C8+D8</f>
        <v>44</v>
      </c>
      <c r="F8" s="22">
        <f t="shared" ref="F8:F39" si="1">C8*312.5</f>
        <v>13750</v>
      </c>
      <c r="G8" s="22">
        <f t="shared" ref="G8:G39" si="2">D8*250</f>
        <v>0</v>
      </c>
      <c r="H8" s="22">
        <f t="shared" ref="H8:H39" si="3">F8+G8</f>
        <v>13750</v>
      </c>
      <c r="I8" s="21">
        <v>26</v>
      </c>
      <c r="J8" s="35">
        <v>0</v>
      </c>
      <c r="K8" s="21">
        <f t="shared" ref="K8:K39" si="4">I8+J8</f>
        <v>26</v>
      </c>
      <c r="L8" s="22">
        <f t="shared" ref="L8:L39" si="5">I8*625</f>
        <v>16250</v>
      </c>
      <c r="M8" s="22">
        <f t="shared" ref="M8:M39" si="6">J8*500</f>
        <v>0</v>
      </c>
      <c r="N8" s="22">
        <f t="shared" ref="N8:N39" si="7">L8+M8</f>
        <v>16250</v>
      </c>
      <c r="O8" s="22">
        <f t="shared" ref="O8:O39" si="8">H8+N8</f>
        <v>30000</v>
      </c>
      <c r="P8" s="22">
        <v>0</v>
      </c>
      <c r="Q8" s="22">
        <v>0</v>
      </c>
      <c r="R8" s="22">
        <f t="shared" ref="R8:R39" si="9">O8+Q8</f>
        <v>30000</v>
      </c>
      <c r="S8" s="36"/>
    </row>
    <row r="9" s="5" customFormat="1" ht="20" customHeight="1" spans="1:19">
      <c r="A9" s="21">
        <v>3</v>
      </c>
      <c r="B9" s="21" t="s">
        <v>23</v>
      </c>
      <c r="C9" s="21">
        <v>89</v>
      </c>
      <c r="D9" s="21">
        <v>0</v>
      </c>
      <c r="E9" s="21">
        <f t="shared" si="0"/>
        <v>89</v>
      </c>
      <c r="F9" s="22">
        <f t="shared" si="1"/>
        <v>27812.5</v>
      </c>
      <c r="G9" s="22">
        <f t="shared" si="2"/>
        <v>0</v>
      </c>
      <c r="H9" s="22">
        <f t="shared" si="3"/>
        <v>27812.5</v>
      </c>
      <c r="I9" s="21">
        <v>0</v>
      </c>
      <c r="J9" s="35">
        <v>0</v>
      </c>
      <c r="K9" s="21">
        <f t="shared" si="4"/>
        <v>0</v>
      </c>
      <c r="L9" s="22">
        <f t="shared" si="5"/>
        <v>0</v>
      </c>
      <c r="M9" s="22">
        <f t="shared" si="6"/>
        <v>0</v>
      </c>
      <c r="N9" s="22">
        <f t="shared" si="7"/>
        <v>0</v>
      </c>
      <c r="O9" s="22">
        <f t="shared" si="8"/>
        <v>27812.5</v>
      </c>
      <c r="P9" s="22">
        <v>0</v>
      </c>
      <c r="Q9" s="22">
        <v>0</v>
      </c>
      <c r="R9" s="22">
        <f t="shared" si="9"/>
        <v>27812.5</v>
      </c>
      <c r="S9" s="36"/>
    </row>
    <row r="10" s="5" customFormat="1" ht="20" customHeight="1" spans="1:19">
      <c r="A10" s="21">
        <v>4</v>
      </c>
      <c r="B10" s="21" t="s">
        <v>24</v>
      </c>
      <c r="C10" s="21">
        <v>0</v>
      </c>
      <c r="D10" s="21">
        <v>36</v>
      </c>
      <c r="E10" s="21">
        <f t="shared" si="0"/>
        <v>36</v>
      </c>
      <c r="F10" s="22">
        <f t="shared" si="1"/>
        <v>0</v>
      </c>
      <c r="G10" s="22">
        <f t="shared" si="2"/>
        <v>9000</v>
      </c>
      <c r="H10" s="22">
        <f t="shared" si="3"/>
        <v>9000</v>
      </c>
      <c r="I10" s="21">
        <v>0</v>
      </c>
      <c r="J10" s="35">
        <v>0</v>
      </c>
      <c r="K10" s="21">
        <f t="shared" si="4"/>
        <v>0</v>
      </c>
      <c r="L10" s="22">
        <f t="shared" si="5"/>
        <v>0</v>
      </c>
      <c r="M10" s="22">
        <f t="shared" si="6"/>
        <v>0</v>
      </c>
      <c r="N10" s="22">
        <f t="shared" si="7"/>
        <v>0</v>
      </c>
      <c r="O10" s="22">
        <f t="shared" si="8"/>
        <v>9000</v>
      </c>
      <c r="P10" s="22">
        <v>0</v>
      </c>
      <c r="Q10" s="22">
        <v>0</v>
      </c>
      <c r="R10" s="22">
        <f t="shared" si="9"/>
        <v>9000</v>
      </c>
      <c r="S10" s="36"/>
    </row>
    <row r="11" s="5" customFormat="1" ht="20" customHeight="1" spans="1:19">
      <c r="A11" s="21">
        <v>5</v>
      </c>
      <c r="B11" s="21" t="s">
        <v>25</v>
      </c>
      <c r="C11" s="21">
        <v>0</v>
      </c>
      <c r="D11" s="21">
        <v>12</v>
      </c>
      <c r="E11" s="21">
        <f t="shared" si="0"/>
        <v>12</v>
      </c>
      <c r="F11" s="22">
        <f t="shared" si="1"/>
        <v>0</v>
      </c>
      <c r="G11" s="22">
        <f t="shared" si="2"/>
        <v>3000</v>
      </c>
      <c r="H11" s="22">
        <f t="shared" si="3"/>
        <v>3000</v>
      </c>
      <c r="I11" s="21">
        <v>0</v>
      </c>
      <c r="J11" s="35">
        <v>0</v>
      </c>
      <c r="K11" s="21">
        <f t="shared" si="4"/>
        <v>0</v>
      </c>
      <c r="L11" s="22">
        <f t="shared" si="5"/>
        <v>0</v>
      </c>
      <c r="M11" s="22">
        <f t="shared" si="6"/>
        <v>0</v>
      </c>
      <c r="N11" s="22">
        <f t="shared" si="7"/>
        <v>0</v>
      </c>
      <c r="O11" s="22">
        <f t="shared" si="8"/>
        <v>3000</v>
      </c>
      <c r="P11" s="22">
        <v>0</v>
      </c>
      <c r="Q11" s="22">
        <v>250</v>
      </c>
      <c r="R11" s="22">
        <f t="shared" si="9"/>
        <v>3250</v>
      </c>
      <c r="S11" s="36"/>
    </row>
    <row r="12" s="5" customFormat="1" ht="20" customHeight="1" spans="1:19">
      <c r="A12" s="21">
        <v>6</v>
      </c>
      <c r="B12" s="21" t="s">
        <v>26</v>
      </c>
      <c r="C12" s="21">
        <v>0</v>
      </c>
      <c r="D12" s="21">
        <v>18</v>
      </c>
      <c r="E12" s="21">
        <f t="shared" si="0"/>
        <v>18</v>
      </c>
      <c r="F12" s="22">
        <f t="shared" si="1"/>
        <v>0</v>
      </c>
      <c r="G12" s="22">
        <f t="shared" si="2"/>
        <v>4500</v>
      </c>
      <c r="H12" s="22">
        <f t="shared" si="3"/>
        <v>4500</v>
      </c>
      <c r="I12" s="21">
        <v>0</v>
      </c>
      <c r="J12" s="35">
        <v>0</v>
      </c>
      <c r="K12" s="21">
        <f t="shared" si="4"/>
        <v>0</v>
      </c>
      <c r="L12" s="22">
        <f t="shared" si="5"/>
        <v>0</v>
      </c>
      <c r="M12" s="22">
        <f t="shared" si="6"/>
        <v>0</v>
      </c>
      <c r="N12" s="22">
        <f t="shared" si="7"/>
        <v>0</v>
      </c>
      <c r="O12" s="22">
        <f t="shared" si="8"/>
        <v>4500</v>
      </c>
      <c r="P12" s="22">
        <v>0</v>
      </c>
      <c r="Q12" s="22">
        <v>0</v>
      </c>
      <c r="R12" s="22">
        <f t="shared" si="9"/>
        <v>4500</v>
      </c>
      <c r="S12" s="36"/>
    </row>
    <row r="13" s="5" customFormat="1" ht="20" customHeight="1" spans="1:19">
      <c r="A13" s="21">
        <v>7</v>
      </c>
      <c r="B13" s="21" t="s">
        <v>27</v>
      </c>
      <c r="C13" s="21">
        <v>0</v>
      </c>
      <c r="D13" s="21">
        <v>48</v>
      </c>
      <c r="E13" s="21">
        <f t="shared" si="0"/>
        <v>48</v>
      </c>
      <c r="F13" s="22">
        <f t="shared" si="1"/>
        <v>0</v>
      </c>
      <c r="G13" s="22">
        <f t="shared" si="2"/>
        <v>12000</v>
      </c>
      <c r="H13" s="22">
        <f t="shared" si="3"/>
        <v>12000</v>
      </c>
      <c r="I13" s="21">
        <v>0</v>
      </c>
      <c r="J13" s="35">
        <v>0</v>
      </c>
      <c r="K13" s="21">
        <f t="shared" si="4"/>
        <v>0</v>
      </c>
      <c r="L13" s="22">
        <f t="shared" si="5"/>
        <v>0</v>
      </c>
      <c r="M13" s="22">
        <f t="shared" si="6"/>
        <v>0</v>
      </c>
      <c r="N13" s="22">
        <f t="shared" si="7"/>
        <v>0</v>
      </c>
      <c r="O13" s="22">
        <f t="shared" si="8"/>
        <v>12000</v>
      </c>
      <c r="P13" s="22">
        <v>0</v>
      </c>
      <c r="Q13" s="22">
        <v>0</v>
      </c>
      <c r="R13" s="22">
        <f t="shared" si="9"/>
        <v>12000</v>
      </c>
      <c r="S13" s="36"/>
    </row>
    <row r="14" s="5" customFormat="1" ht="20" customHeight="1" spans="1:19">
      <c r="A14" s="21">
        <v>8</v>
      </c>
      <c r="B14" s="21" t="s">
        <v>28</v>
      </c>
      <c r="C14" s="21">
        <v>0</v>
      </c>
      <c r="D14" s="21">
        <v>46</v>
      </c>
      <c r="E14" s="21">
        <f t="shared" si="0"/>
        <v>46</v>
      </c>
      <c r="F14" s="22">
        <f t="shared" si="1"/>
        <v>0</v>
      </c>
      <c r="G14" s="22">
        <f t="shared" si="2"/>
        <v>11500</v>
      </c>
      <c r="H14" s="22">
        <f t="shared" si="3"/>
        <v>11500</v>
      </c>
      <c r="I14" s="21">
        <v>0</v>
      </c>
      <c r="J14" s="35">
        <v>0</v>
      </c>
      <c r="K14" s="21">
        <f t="shared" si="4"/>
        <v>0</v>
      </c>
      <c r="L14" s="22">
        <f t="shared" si="5"/>
        <v>0</v>
      </c>
      <c r="M14" s="22">
        <f t="shared" si="6"/>
        <v>0</v>
      </c>
      <c r="N14" s="22">
        <f t="shared" si="7"/>
        <v>0</v>
      </c>
      <c r="O14" s="22">
        <f t="shared" si="8"/>
        <v>11500</v>
      </c>
      <c r="P14" s="22">
        <v>0</v>
      </c>
      <c r="Q14" s="22">
        <v>0</v>
      </c>
      <c r="R14" s="22">
        <f t="shared" si="9"/>
        <v>11500</v>
      </c>
      <c r="S14" s="36"/>
    </row>
    <row r="15" s="5" customFormat="1" ht="20" customHeight="1" spans="1:19">
      <c r="A15" s="21">
        <v>9</v>
      </c>
      <c r="B15" s="21" t="s">
        <v>29</v>
      </c>
      <c r="C15" s="21">
        <v>0</v>
      </c>
      <c r="D15" s="21">
        <v>36</v>
      </c>
      <c r="E15" s="21">
        <f t="shared" si="0"/>
        <v>36</v>
      </c>
      <c r="F15" s="22">
        <f t="shared" si="1"/>
        <v>0</v>
      </c>
      <c r="G15" s="22">
        <f t="shared" si="2"/>
        <v>9000</v>
      </c>
      <c r="H15" s="22">
        <f t="shared" si="3"/>
        <v>9000</v>
      </c>
      <c r="I15" s="21">
        <v>0</v>
      </c>
      <c r="J15" s="35">
        <v>0</v>
      </c>
      <c r="K15" s="21">
        <f t="shared" si="4"/>
        <v>0</v>
      </c>
      <c r="L15" s="22">
        <f t="shared" si="5"/>
        <v>0</v>
      </c>
      <c r="M15" s="22">
        <f t="shared" si="6"/>
        <v>0</v>
      </c>
      <c r="N15" s="22">
        <f t="shared" si="7"/>
        <v>0</v>
      </c>
      <c r="O15" s="22">
        <f t="shared" si="8"/>
        <v>9000</v>
      </c>
      <c r="P15" s="22">
        <v>0</v>
      </c>
      <c r="Q15" s="22">
        <v>0</v>
      </c>
      <c r="R15" s="22">
        <f t="shared" si="9"/>
        <v>9000</v>
      </c>
      <c r="S15" s="36"/>
    </row>
    <row r="16" s="5" customFormat="1" ht="20" customHeight="1" spans="1:19">
      <c r="A16" s="21">
        <v>10</v>
      </c>
      <c r="B16" s="21" t="s">
        <v>30</v>
      </c>
      <c r="C16" s="21">
        <v>0</v>
      </c>
      <c r="D16" s="21">
        <v>35</v>
      </c>
      <c r="E16" s="21">
        <f t="shared" si="0"/>
        <v>35</v>
      </c>
      <c r="F16" s="22">
        <f t="shared" si="1"/>
        <v>0</v>
      </c>
      <c r="G16" s="22">
        <f t="shared" si="2"/>
        <v>8750</v>
      </c>
      <c r="H16" s="22">
        <f t="shared" si="3"/>
        <v>8750</v>
      </c>
      <c r="I16" s="21">
        <v>0</v>
      </c>
      <c r="J16" s="35">
        <v>0</v>
      </c>
      <c r="K16" s="21">
        <f t="shared" si="4"/>
        <v>0</v>
      </c>
      <c r="L16" s="22">
        <f t="shared" si="5"/>
        <v>0</v>
      </c>
      <c r="M16" s="22">
        <f t="shared" si="6"/>
        <v>0</v>
      </c>
      <c r="N16" s="22">
        <f t="shared" si="7"/>
        <v>0</v>
      </c>
      <c r="O16" s="22">
        <f t="shared" si="8"/>
        <v>8750</v>
      </c>
      <c r="P16" s="22">
        <v>0</v>
      </c>
      <c r="Q16" s="22">
        <v>0</v>
      </c>
      <c r="R16" s="22">
        <f t="shared" si="9"/>
        <v>8750</v>
      </c>
      <c r="S16" s="36"/>
    </row>
    <row r="17" s="5" customFormat="1" ht="20" customHeight="1" spans="1:19">
      <c r="A17" s="21">
        <v>11</v>
      </c>
      <c r="B17" s="21" t="s">
        <v>31</v>
      </c>
      <c r="C17" s="21">
        <v>0</v>
      </c>
      <c r="D17" s="21">
        <v>29</v>
      </c>
      <c r="E17" s="21">
        <f t="shared" si="0"/>
        <v>29</v>
      </c>
      <c r="F17" s="22">
        <f t="shared" si="1"/>
        <v>0</v>
      </c>
      <c r="G17" s="22">
        <f t="shared" si="2"/>
        <v>7250</v>
      </c>
      <c r="H17" s="22">
        <f t="shared" si="3"/>
        <v>7250</v>
      </c>
      <c r="I17" s="21">
        <v>0</v>
      </c>
      <c r="J17" s="35">
        <v>0</v>
      </c>
      <c r="K17" s="21">
        <f t="shared" si="4"/>
        <v>0</v>
      </c>
      <c r="L17" s="22">
        <f t="shared" si="5"/>
        <v>0</v>
      </c>
      <c r="M17" s="22">
        <f t="shared" si="6"/>
        <v>0</v>
      </c>
      <c r="N17" s="22">
        <f t="shared" si="7"/>
        <v>0</v>
      </c>
      <c r="O17" s="22">
        <f t="shared" si="8"/>
        <v>7250</v>
      </c>
      <c r="P17" s="22">
        <v>0</v>
      </c>
      <c r="Q17" s="22">
        <v>0</v>
      </c>
      <c r="R17" s="22">
        <f t="shared" si="9"/>
        <v>7250</v>
      </c>
      <c r="S17" s="36"/>
    </row>
    <row r="18" s="5" customFormat="1" ht="20" customHeight="1" spans="1:19">
      <c r="A18" s="21">
        <v>12</v>
      </c>
      <c r="B18" s="23" t="s">
        <v>32</v>
      </c>
      <c r="C18" s="21">
        <v>16</v>
      </c>
      <c r="D18" s="21">
        <v>42</v>
      </c>
      <c r="E18" s="21">
        <f t="shared" si="0"/>
        <v>58</v>
      </c>
      <c r="F18" s="22">
        <f t="shared" si="1"/>
        <v>5000</v>
      </c>
      <c r="G18" s="22">
        <f t="shared" si="2"/>
        <v>10500</v>
      </c>
      <c r="H18" s="22">
        <f t="shared" si="3"/>
        <v>15500</v>
      </c>
      <c r="I18" s="21">
        <v>3</v>
      </c>
      <c r="J18" s="35">
        <v>17</v>
      </c>
      <c r="K18" s="21">
        <f t="shared" si="4"/>
        <v>20</v>
      </c>
      <c r="L18" s="22">
        <f t="shared" si="5"/>
        <v>1875</v>
      </c>
      <c r="M18" s="22">
        <f t="shared" si="6"/>
        <v>8500</v>
      </c>
      <c r="N18" s="22">
        <f t="shared" si="7"/>
        <v>10375</v>
      </c>
      <c r="O18" s="22">
        <f t="shared" si="8"/>
        <v>25875</v>
      </c>
      <c r="P18" s="22">
        <v>0</v>
      </c>
      <c r="Q18" s="22">
        <v>0</v>
      </c>
      <c r="R18" s="22">
        <f t="shared" si="9"/>
        <v>25875</v>
      </c>
      <c r="S18" s="36"/>
    </row>
    <row r="19" s="5" customFormat="1" ht="20" customHeight="1" spans="1:19">
      <c r="A19" s="21">
        <v>13</v>
      </c>
      <c r="B19" s="21" t="s">
        <v>33</v>
      </c>
      <c r="C19" s="21">
        <v>0</v>
      </c>
      <c r="D19" s="21">
        <v>15</v>
      </c>
      <c r="E19" s="21">
        <f t="shared" si="0"/>
        <v>15</v>
      </c>
      <c r="F19" s="22">
        <f t="shared" si="1"/>
        <v>0</v>
      </c>
      <c r="G19" s="22">
        <f t="shared" si="2"/>
        <v>3750</v>
      </c>
      <c r="H19" s="22">
        <f t="shared" si="3"/>
        <v>3750</v>
      </c>
      <c r="I19" s="21">
        <v>0</v>
      </c>
      <c r="J19" s="35">
        <v>0</v>
      </c>
      <c r="K19" s="21">
        <f t="shared" si="4"/>
        <v>0</v>
      </c>
      <c r="L19" s="22">
        <f t="shared" si="5"/>
        <v>0</v>
      </c>
      <c r="M19" s="22">
        <f t="shared" si="6"/>
        <v>0</v>
      </c>
      <c r="N19" s="22">
        <f t="shared" si="7"/>
        <v>0</v>
      </c>
      <c r="O19" s="22">
        <f t="shared" si="8"/>
        <v>3750</v>
      </c>
      <c r="P19" s="22">
        <v>0</v>
      </c>
      <c r="Q19" s="22">
        <v>0</v>
      </c>
      <c r="R19" s="22">
        <f t="shared" si="9"/>
        <v>3750</v>
      </c>
      <c r="S19" s="36"/>
    </row>
    <row r="20" s="5" customFormat="1" ht="20" customHeight="1" spans="1:19">
      <c r="A20" s="21">
        <v>14</v>
      </c>
      <c r="B20" s="21" t="s">
        <v>34</v>
      </c>
      <c r="C20" s="21">
        <v>0</v>
      </c>
      <c r="D20" s="21">
        <v>4</v>
      </c>
      <c r="E20" s="21">
        <f t="shared" si="0"/>
        <v>4</v>
      </c>
      <c r="F20" s="22">
        <f t="shared" si="1"/>
        <v>0</v>
      </c>
      <c r="G20" s="22">
        <f t="shared" si="2"/>
        <v>1000</v>
      </c>
      <c r="H20" s="22">
        <f t="shared" si="3"/>
        <v>1000</v>
      </c>
      <c r="I20" s="21">
        <v>0</v>
      </c>
      <c r="J20" s="35">
        <v>0</v>
      </c>
      <c r="K20" s="21">
        <f t="shared" si="4"/>
        <v>0</v>
      </c>
      <c r="L20" s="22">
        <f t="shared" si="5"/>
        <v>0</v>
      </c>
      <c r="M20" s="22">
        <f t="shared" si="6"/>
        <v>0</v>
      </c>
      <c r="N20" s="22">
        <f t="shared" si="7"/>
        <v>0</v>
      </c>
      <c r="O20" s="22">
        <f t="shared" si="8"/>
        <v>1000</v>
      </c>
      <c r="P20" s="22">
        <v>0</v>
      </c>
      <c r="Q20" s="22">
        <v>0</v>
      </c>
      <c r="R20" s="22">
        <f t="shared" si="9"/>
        <v>1000</v>
      </c>
      <c r="S20" s="36"/>
    </row>
    <row r="21" s="5" customFormat="1" ht="20" customHeight="1" spans="1:19">
      <c r="A21" s="21">
        <v>15</v>
      </c>
      <c r="B21" s="21" t="s">
        <v>35</v>
      </c>
      <c r="C21" s="21">
        <v>0</v>
      </c>
      <c r="D21" s="21">
        <v>15</v>
      </c>
      <c r="E21" s="21">
        <f t="shared" si="0"/>
        <v>15</v>
      </c>
      <c r="F21" s="22">
        <f t="shared" si="1"/>
        <v>0</v>
      </c>
      <c r="G21" s="22">
        <f t="shared" si="2"/>
        <v>3750</v>
      </c>
      <c r="H21" s="22">
        <f t="shared" si="3"/>
        <v>3750</v>
      </c>
      <c r="I21" s="21">
        <v>0</v>
      </c>
      <c r="J21" s="35">
        <v>0</v>
      </c>
      <c r="K21" s="21">
        <f t="shared" si="4"/>
        <v>0</v>
      </c>
      <c r="L21" s="22">
        <f t="shared" si="5"/>
        <v>0</v>
      </c>
      <c r="M21" s="22">
        <f t="shared" si="6"/>
        <v>0</v>
      </c>
      <c r="N21" s="22">
        <f t="shared" si="7"/>
        <v>0</v>
      </c>
      <c r="O21" s="22">
        <f t="shared" si="8"/>
        <v>3750</v>
      </c>
      <c r="P21" s="22">
        <v>0</v>
      </c>
      <c r="Q21" s="22">
        <v>0</v>
      </c>
      <c r="R21" s="22">
        <f t="shared" si="9"/>
        <v>3750</v>
      </c>
      <c r="S21" s="36"/>
    </row>
    <row r="22" s="5" customFormat="1" ht="20" customHeight="1" spans="1:19">
      <c r="A22" s="21">
        <v>16</v>
      </c>
      <c r="B22" s="21" t="s">
        <v>36</v>
      </c>
      <c r="C22" s="21">
        <v>0</v>
      </c>
      <c r="D22" s="21">
        <v>9</v>
      </c>
      <c r="E22" s="21">
        <f t="shared" si="0"/>
        <v>9</v>
      </c>
      <c r="F22" s="22">
        <f t="shared" si="1"/>
        <v>0</v>
      </c>
      <c r="G22" s="22">
        <f t="shared" si="2"/>
        <v>2250</v>
      </c>
      <c r="H22" s="22">
        <f t="shared" si="3"/>
        <v>2250</v>
      </c>
      <c r="I22" s="21">
        <v>0</v>
      </c>
      <c r="J22" s="35">
        <v>0</v>
      </c>
      <c r="K22" s="21">
        <f t="shared" si="4"/>
        <v>0</v>
      </c>
      <c r="L22" s="22">
        <f t="shared" si="5"/>
        <v>0</v>
      </c>
      <c r="M22" s="22">
        <f t="shared" si="6"/>
        <v>0</v>
      </c>
      <c r="N22" s="22">
        <f t="shared" si="7"/>
        <v>0</v>
      </c>
      <c r="O22" s="22">
        <f t="shared" si="8"/>
        <v>2250</v>
      </c>
      <c r="P22" s="22">
        <v>0</v>
      </c>
      <c r="Q22" s="22">
        <v>0</v>
      </c>
      <c r="R22" s="22">
        <f t="shared" si="9"/>
        <v>2250</v>
      </c>
      <c r="S22" s="36"/>
    </row>
    <row r="23" s="5" customFormat="1" ht="20" customHeight="1" spans="1:19">
      <c r="A23" s="21">
        <v>17</v>
      </c>
      <c r="B23" s="21" t="s">
        <v>37</v>
      </c>
      <c r="C23" s="21">
        <v>0</v>
      </c>
      <c r="D23" s="21">
        <v>156</v>
      </c>
      <c r="E23" s="21">
        <f t="shared" si="0"/>
        <v>156</v>
      </c>
      <c r="F23" s="22">
        <f t="shared" si="1"/>
        <v>0</v>
      </c>
      <c r="G23" s="22">
        <f t="shared" si="2"/>
        <v>39000</v>
      </c>
      <c r="H23" s="22">
        <f t="shared" si="3"/>
        <v>39000</v>
      </c>
      <c r="I23" s="21">
        <v>0</v>
      </c>
      <c r="J23" s="35">
        <v>0</v>
      </c>
      <c r="K23" s="21">
        <f t="shared" si="4"/>
        <v>0</v>
      </c>
      <c r="L23" s="22">
        <f t="shared" si="5"/>
        <v>0</v>
      </c>
      <c r="M23" s="22">
        <f t="shared" si="6"/>
        <v>0</v>
      </c>
      <c r="N23" s="22">
        <f t="shared" si="7"/>
        <v>0</v>
      </c>
      <c r="O23" s="22">
        <f t="shared" si="8"/>
        <v>39000</v>
      </c>
      <c r="P23" s="22">
        <v>0</v>
      </c>
      <c r="Q23" s="22">
        <v>0</v>
      </c>
      <c r="R23" s="22">
        <f t="shared" si="9"/>
        <v>39000</v>
      </c>
      <c r="S23" s="36"/>
    </row>
    <row r="24" s="5" customFormat="1" ht="20" customHeight="1" spans="1:19">
      <c r="A24" s="21">
        <v>18</v>
      </c>
      <c r="B24" s="21" t="s">
        <v>38</v>
      </c>
      <c r="C24" s="21">
        <v>0</v>
      </c>
      <c r="D24" s="21">
        <v>7</v>
      </c>
      <c r="E24" s="21">
        <f t="shared" si="0"/>
        <v>7</v>
      </c>
      <c r="F24" s="22">
        <f t="shared" si="1"/>
        <v>0</v>
      </c>
      <c r="G24" s="22">
        <f t="shared" si="2"/>
        <v>1750</v>
      </c>
      <c r="H24" s="22">
        <f t="shared" si="3"/>
        <v>1750</v>
      </c>
      <c r="I24" s="21">
        <v>0</v>
      </c>
      <c r="J24" s="35">
        <v>0</v>
      </c>
      <c r="K24" s="21">
        <f t="shared" si="4"/>
        <v>0</v>
      </c>
      <c r="L24" s="22">
        <f t="shared" si="5"/>
        <v>0</v>
      </c>
      <c r="M24" s="22">
        <f t="shared" si="6"/>
        <v>0</v>
      </c>
      <c r="N24" s="22">
        <f t="shared" si="7"/>
        <v>0</v>
      </c>
      <c r="O24" s="22">
        <f t="shared" si="8"/>
        <v>1750</v>
      </c>
      <c r="P24" s="22">
        <v>0</v>
      </c>
      <c r="Q24" s="22">
        <v>0</v>
      </c>
      <c r="R24" s="22">
        <f t="shared" si="9"/>
        <v>1750</v>
      </c>
      <c r="S24" s="36"/>
    </row>
    <row r="25" s="5" customFormat="1" ht="20" customHeight="1" spans="1:19">
      <c r="A25" s="21">
        <v>19</v>
      </c>
      <c r="B25" s="21" t="s">
        <v>39</v>
      </c>
      <c r="C25" s="21">
        <v>0</v>
      </c>
      <c r="D25" s="21">
        <v>11</v>
      </c>
      <c r="E25" s="21">
        <f t="shared" si="0"/>
        <v>11</v>
      </c>
      <c r="F25" s="22">
        <f t="shared" si="1"/>
        <v>0</v>
      </c>
      <c r="G25" s="22">
        <f t="shared" si="2"/>
        <v>2750</v>
      </c>
      <c r="H25" s="22">
        <f t="shared" si="3"/>
        <v>2750</v>
      </c>
      <c r="I25" s="21">
        <v>0</v>
      </c>
      <c r="J25" s="35">
        <v>0</v>
      </c>
      <c r="K25" s="21">
        <f t="shared" si="4"/>
        <v>0</v>
      </c>
      <c r="L25" s="22">
        <f t="shared" si="5"/>
        <v>0</v>
      </c>
      <c r="M25" s="22">
        <f t="shared" si="6"/>
        <v>0</v>
      </c>
      <c r="N25" s="22">
        <f t="shared" si="7"/>
        <v>0</v>
      </c>
      <c r="O25" s="22">
        <f t="shared" si="8"/>
        <v>2750</v>
      </c>
      <c r="P25" s="22">
        <v>0</v>
      </c>
      <c r="Q25" s="22">
        <v>0</v>
      </c>
      <c r="R25" s="22">
        <f t="shared" si="9"/>
        <v>2750</v>
      </c>
      <c r="S25" s="36"/>
    </row>
    <row r="26" s="5" customFormat="1" ht="20" customHeight="1" spans="1:19">
      <c r="A26" s="21">
        <v>20</v>
      </c>
      <c r="B26" s="23" t="s">
        <v>40</v>
      </c>
      <c r="C26" s="21">
        <v>19</v>
      </c>
      <c r="D26" s="21">
        <v>38</v>
      </c>
      <c r="E26" s="21">
        <f t="shared" si="0"/>
        <v>57</v>
      </c>
      <c r="F26" s="22">
        <f t="shared" si="1"/>
        <v>5937.5</v>
      </c>
      <c r="G26" s="22">
        <f t="shared" si="2"/>
        <v>9500</v>
      </c>
      <c r="H26" s="22">
        <f t="shared" si="3"/>
        <v>15437.5</v>
      </c>
      <c r="I26" s="21">
        <v>112</v>
      </c>
      <c r="J26" s="35">
        <v>9</v>
      </c>
      <c r="K26" s="21">
        <f t="shared" si="4"/>
        <v>121</v>
      </c>
      <c r="L26" s="22">
        <f t="shared" si="5"/>
        <v>70000</v>
      </c>
      <c r="M26" s="22">
        <f t="shared" si="6"/>
        <v>4500</v>
      </c>
      <c r="N26" s="22">
        <f t="shared" si="7"/>
        <v>74500</v>
      </c>
      <c r="O26" s="22">
        <f t="shared" si="8"/>
        <v>89937.5</v>
      </c>
      <c r="P26" s="22">
        <v>0</v>
      </c>
      <c r="Q26" s="22">
        <v>250</v>
      </c>
      <c r="R26" s="22">
        <f t="shared" si="9"/>
        <v>90187.5</v>
      </c>
      <c r="S26" s="36"/>
    </row>
    <row r="27" s="5" customFormat="1" ht="20" customHeight="1" spans="1:19">
      <c r="A27" s="21">
        <v>21</v>
      </c>
      <c r="B27" s="21" t="s">
        <v>41</v>
      </c>
      <c r="C27" s="21">
        <v>0</v>
      </c>
      <c r="D27" s="21">
        <v>12</v>
      </c>
      <c r="E27" s="21">
        <f t="shared" si="0"/>
        <v>12</v>
      </c>
      <c r="F27" s="22">
        <f t="shared" si="1"/>
        <v>0</v>
      </c>
      <c r="G27" s="22">
        <f t="shared" si="2"/>
        <v>3000</v>
      </c>
      <c r="H27" s="22">
        <f t="shared" si="3"/>
        <v>3000</v>
      </c>
      <c r="I27" s="21">
        <v>0</v>
      </c>
      <c r="J27" s="35">
        <v>0</v>
      </c>
      <c r="K27" s="21">
        <f t="shared" si="4"/>
        <v>0</v>
      </c>
      <c r="L27" s="22">
        <f t="shared" si="5"/>
        <v>0</v>
      </c>
      <c r="M27" s="22">
        <f t="shared" si="6"/>
        <v>0</v>
      </c>
      <c r="N27" s="22">
        <f t="shared" si="7"/>
        <v>0</v>
      </c>
      <c r="O27" s="22">
        <f t="shared" si="8"/>
        <v>3000</v>
      </c>
      <c r="P27" s="22">
        <v>0</v>
      </c>
      <c r="Q27" s="22">
        <v>0</v>
      </c>
      <c r="R27" s="22">
        <f t="shared" si="9"/>
        <v>3000</v>
      </c>
      <c r="S27" s="36"/>
    </row>
    <row r="28" s="5" customFormat="1" ht="20" customHeight="1" spans="1:19">
      <c r="A28" s="21">
        <v>22</v>
      </c>
      <c r="B28" s="21" t="s">
        <v>42</v>
      </c>
      <c r="C28" s="21">
        <v>0</v>
      </c>
      <c r="D28" s="21">
        <v>9</v>
      </c>
      <c r="E28" s="21">
        <f t="shared" si="0"/>
        <v>9</v>
      </c>
      <c r="F28" s="22">
        <f t="shared" si="1"/>
        <v>0</v>
      </c>
      <c r="G28" s="22">
        <f t="shared" si="2"/>
        <v>2250</v>
      </c>
      <c r="H28" s="22">
        <f t="shared" si="3"/>
        <v>2250</v>
      </c>
      <c r="I28" s="21">
        <v>0</v>
      </c>
      <c r="J28" s="35">
        <v>0</v>
      </c>
      <c r="K28" s="21">
        <f t="shared" si="4"/>
        <v>0</v>
      </c>
      <c r="L28" s="22">
        <f t="shared" si="5"/>
        <v>0</v>
      </c>
      <c r="M28" s="22">
        <f t="shared" si="6"/>
        <v>0</v>
      </c>
      <c r="N28" s="22">
        <f t="shared" si="7"/>
        <v>0</v>
      </c>
      <c r="O28" s="22">
        <f t="shared" si="8"/>
        <v>2250</v>
      </c>
      <c r="P28" s="22">
        <v>0</v>
      </c>
      <c r="Q28" s="22">
        <v>0</v>
      </c>
      <c r="R28" s="22">
        <f t="shared" si="9"/>
        <v>2250</v>
      </c>
      <c r="S28" s="36"/>
    </row>
    <row r="29" s="5" customFormat="1" ht="20" customHeight="1" spans="1:19">
      <c r="A29" s="21">
        <v>23</v>
      </c>
      <c r="B29" s="21" t="s">
        <v>43</v>
      </c>
      <c r="C29" s="21">
        <v>0</v>
      </c>
      <c r="D29" s="21">
        <v>24</v>
      </c>
      <c r="E29" s="21">
        <f t="shared" si="0"/>
        <v>24</v>
      </c>
      <c r="F29" s="22">
        <f t="shared" si="1"/>
        <v>0</v>
      </c>
      <c r="G29" s="22">
        <f t="shared" si="2"/>
        <v>6000</v>
      </c>
      <c r="H29" s="22">
        <f t="shared" si="3"/>
        <v>6000</v>
      </c>
      <c r="I29" s="21">
        <v>0</v>
      </c>
      <c r="J29" s="35">
        <v>0</v>
      </c>
      <c r="K29" s="21">
        <f t="shared" si="4"/>
        <v>0</v>
      </c>
      <c r="L29" s="22">
        <f t="shared" si="5"/>
        <v>0</v>
      </c>
      <c r="M29" s="22">
        <f t="shared" si="6"/>
        <v>0</v>
      </c>
      <c r="N29" s="22">
        <f t="shared" si="7"/>
        <v>0</v>
      </c>
      <c r="O29" s="22">
        <f t="shared" si="8"/>
        <v>6000</v>
      </c>
      <c r="P29" s="22">
        <v>0</v>
      </c>
      <c r="Q29" s="22">
        <v>0</v>
      </c>
      <c r="R29" s="22">
        <f t="shared" si="9"/>
        <v>6000</v>
      </c>
      <c r="S29" s="36"/>
    </row>
    <row r="30" s="5" customFormat="1" ht="20" customHeight="1" spans="1:19">
      <c r="A30" s="21">
        <v>24</v>
      </c>
      <c r="B30" s="21" t="s">
        <v>44</v>
      </c>
      <c r="C30" s="21">
        <v>8</v>
      </c>
      <c r="D30" s="21">
        <v>0</v>
      </c>
      <c r="E30" s="21">
        <f t="shared" si="0"/>
        <v>8</v>
      </c>
      <c r="F30" s="22">
        <f t="shared" si="1"/>
        <v>2500</v>
      </c>
      <c r="G30" s="22">
        <f t="shared" si="2"/>
        <v>0</v>
      </c>
      <c r="H30" s="22">
        <f t="shared" si="3"/>
        <v>2500</v>
      </c>
      <c r="I30" s="21">
        <v>131</v>
      </c>
      <c r="J30" s="35">
        <v>0</v>
      </c>
      <c r="K30" s="21">
        <f t="shared" si="4"/>
        <v>131</v>
      </c>
      <c r="L30" s="22">
        <f t="shared" si="5"/>
        <v>81875</v>
      </c>
      <c r="M30" s="22">
        <f t="shared" si="6"/>
        <v>0</v>
      </c>
      <c r="N30" s="22">
        <f t="shared" si="7"/>
        <v>81875</v>
      </c>
      <c r="O30" s="22">
        <f t="shared" si="8"/>
        <v>84375</v>
      </c>
      <c r="P30" s="22">
        <v>0</v>
      </c>
      <c r="Q30" s="22">
        <v>0</v>
      </c>
      <c r="R30" s="22">
        <f t="shared" si="9"/>
        <v>84375</v>
      </c>
      <c r="S30" s="36"/>
    </row>
    <row r="31" s="5" customFormat="1" ht="20" customHeight="1" spans="1:19">
      <c r="A31" s="21">
        <v>25</v>
      </c>
      <c r="B31" s="21" t="s">
        <v>45</v>
      </c>
      <c r="C31" s="21">
        <v>0</v>
      </c>
      <c r="D31" s="21">
        <v>48</v>
      </c>
      <c r="E31" s="21">
        <f t="shared" si="0"/>
        <v>48</v>
      </c>
      <c r="F31" s="22">
        <f t="shared" si="1"/>
        <v>0</v>
      </c>
      <c r="G31" s="22">
        <f t="shared" si="2"/>
        <v>12000</v>
      </c>
      <c r="H31" s="22">
        <f t="shared" si="3"/>
        <v>12000</v>
      </c>
      <c r="I31" s="21">
        <v>0</v>
      </c>
      <c r="J31" s="35">
        <v>41</v>
      </c>
      <c r="K31" s="21">
        <f t="shared" si="4"/>
        <v>41</v>
      </c>
      <c r="L31" s="22">
        <f t="shared" si="5"/>
        <v>0</v>
      </c>
      <c r="M31" s="22">
        <f t="shared" si="6"/>
        <v>20500</v>
      </c>
      <c r="N31" s="22">
        <f t="shared" si="7"/>
        <v>20500</v>
      </c>
      <c r="O31" s="22">
        <f t="shared" si="8"/>
        <v>32500</v>
      </c>
      <c r="P31" s="22">
        <v>0</v>
      </c>
      <c r="Q31" s="22">
        <v>0</v>
      </c>
      <c r="R31" s="22">
        <f t="shared" si="9"/>
        <v>32500</v>
      </c>
      <c r="S31" s="36"/>
    </row>
    <row r="32" s="5" customFormat="1" ht="20" customHeight="1" spans="1:19">
      <c r="A32" s="21">
        <v>26</v>
      </c>
      <c r="B32" s="21" t="s">
        <v>46</v>
      </c>
      <c r="C32" s="21">
        <v>4</v>
      </c>
      <c r="D32" s="21">
        <v>0</v>
      </c>
      <c r="E32" s="21">
        <f t="shared" si="0"/>
        <v>4</v>
      </c>
      <c r="F32" s="22">
        <f t="shared" si="1"/>
        <v>1250</v>
      </c>
      <c r="G32" s="22">
        <f t="shared" si="2"/>
        <v>0</v>
      </c>
      <c r="H32" s="22">
        <f t="shared" si="3"/>
        <v>1250</v>
      </c>
      <c r="I32" s="21">
        <v>124</v>
      </c>
      <c r="J32" s="35">
        <v>0</v>
      </c>
      <c r="K32" s="21">
        <f t="shared" si="4"/>
        <v>124</v>
      </c>
      <c r="L32" s="22">
        <f t="shared" si="5"/>
        <v>77500</v>
      </c>
      <c r="M32" s="22">
        <f t="shared" si="6"/>
        <v>0</v>
      </c>
      <c r="N32" s="22">
        <f t="shared" si="7"/>
        <v>77500</v>
      </c>
      <c r="O32" s="22">
        <f t="shared" si="8"/>
        <v>78750</v>
      </c>
      <c r="P32" s="22">
        <v>0</v>
      </c>
      <c r="Q32" s="22">
        <v>0</v>
      </c>
      <c r="R32" s="22">
        <f t="shared" si="9"/>
        <v>78750</v>
      </c>
      <c r="S32" s="36"/>
    </row>
    <row r="33" s="5" customFormat="1" ht="20" customHeight="1" spans="1:19">
      <c r="A33" s="21">
        <v>27</v>
      </c>
      <c r="B33" s="21" t="s">
        <v>47</v>
      </c>
      <c r="C33" s="21">
        <v>0</v>
      </c>
      <c r="D33" s="21">
        <v>25</v>
      </c>
      <c r="E33" s="21">
        <f t="shared" si="0"/>
        <v>25</v>
      </c>
      <c r="F33" s="22">
        <f t="shared" si="1"/>
        <v>0</v>
      </c>
      <c r="G33" s="22">
        <f t="shared" si="2"/>
        <v>6250</v>
      </c>
      <c r="H33" s="22">
        <f t="shared" si="3"/>
        <v>6250</v>
      </c>
      <c r="I33" s="21">
        <v>0</v>
      </c>
      <c r="J33" s="35">
        <v>133</v>
      </c>
      <c r="K33" s="21">
        <f t="shared" si="4"/>
        <v>133</v>
      </c>
      <c r="L33" s="22">
        <f t="shared" si="5"/>
        <v>0</v>
      </c>
      <c r="M33" s="22">
        <f t="shared" si="6"/>
        <v>66500</v>
      </c>
      <c r="N33" s="22">
        <f t="shared" si="7"/>
        <v>66500</v>
      </c>
      <c r="O33" s="22">
        <f t="shared" si="8"/>
        <v>72750</v>
      </c>
      <c r="P33" s="22">
        <v>0</v>
      </c>
      <c r="Q33" s="22">
        <v>0</v>
      </c>
      <c r="R33" s="22">
        <f t="shared" si="9"/>
        <v>72750</v>
      </c>
      <c r="S33" s="36"/>
    </row>
    <row r="34" s="5" customFormat="1" ht="20" customHeight="1" spans="1:19">
      <c r="A34" s="21">
        <v>28</v>
      </c>
      <c r="B34" s="21" t="s">
        <v>48</v>
      </c>
      <c r="C34" s="21">
        <v>0</v>
      </c>
      <c r="D34" s="21">
        <v>4</v>
      </c>
      <c r="E34" s="21">
        <f t="shared" si="0"/>
        <v>4</v>
      </c>
      <c r="F34" s="22">
        <f t="shared" si="1"/>
        <v>0</v>
      </c>
      <c r="G34" s="22">
        <f t="shared" si="2"/>
        <v>1000</v>
      </c>
      <c r="H34" s="22">
        <f t="shared" si="3"/>
        <v>1000</v>
      </c>
      <c r="I34" s="21">
        <v>0</v>
      </c>
      <c r="J34" s="35">
        <v>0</v>
      </c>
      <c r="K34" s="21">
        <f t="shared" si="4"/>
        <v>0</v>
      </c>
      <c r="L34" s="22">
        <f t="shared" si="5"/>
        <v>0</v>
      </c>
      <c r="M34" s="22">
        <f t="shared" si="6"/>
        <v>0</v>
      </c>
      <c r="N34" s="22">
        <f t="shared" si="7"/>
        <v>0</v>
      </c>
      <c r="O34" s="22">
        <f t="shared" si="8"/>
        <v>1000</v>
      </c>
      <c r="P34" s="22">
        <v>0</v>
      </c>
      <c r="Q34" s="22">
        <v>0</v>
      </c>
      <c r="R34" s="22">
        <f t="shared" si="9"/>
        <v>1000</v>
      </c>
      <c r="S34" s="36"/>
    </row>
    <row r="35" s="5" customFormat="1" ht="20" customHeight="1" spans="1:19">
      <c r="A35" s="21">
        <v>29</v>
      </c>
      <c r="B35" s="21" t="s">
        <v>49</v>
      </c>
      <c r="C35" s="21">
        <v>0</v>
      </c>
      <c r="D35" s="21">
        <v>1</v>
      </c>
      <c r="E35" s="21">
        <f t="shared" si="0"/>
        <v>1</v>
      </c>
      <c r="F35" s="22">
        <f t="shared" si="1"/>
        <v>0</v>
      </c>
      <c r="G35" s="22">
        <f t="shared" si="2"/>
        <v>250</v>
      </c>
      <c r="H35" s="22">
        <f t="shared" si="3"/>
        <v>250</v>
      </c>
      <c r="I35" s="21">
        <v>0</v>
      </c>
      <c r="J35" s="35">
        <v>0</v>
      </c>
      <c r="K35" s="21">
        <f t="shared" si="4"/>
        <v>0</v>
      </c>
      <c r="L35" s="22">
        <f t="shared" si="5"/>
        <v>0</v>
      </c>
      <c r="M35" s="22">
        <f t="shared" si="6"/>
        <v>0</v>
      </c>
      <c r="N35" s="22">
        <f t="shared" si="7"/>
        <v>0</v>
      </c>
      <c r="O35" s="22">
        <f t="shared" si="8"/>
        <v>250</v>
      </c>
      <c r="P35" s="22">
        <v>0</v>
      </c>
      <c r="Q35" s="22">
        <v>0</v>
      </c>
      <c r="R35" s="22">
        <f t="shared" si="9"/>
        <v>250</v>
      </c>
      <c r="S35" s="36"/>
    </row>
    <row r="36" s="5" customFormat="1" ht="20" customHeight="1" spans="1:19">
      <c r="A36" s="21">
        <v>30</v>
      </c>
      <c r="B36" s="21" t="s">
        <v>50</v>
      </c>
      <c r="C36" s="21">
        <v>0</v>
      </c>
      <c r="D36" s="21">
        <v>1</v>
      </c>
      <c r="E36" s="21">
        <f t="shared" si="0"/>
        <v>1</v>
      </c>
      <c r="F36" s="22">
        <f t="shared" si="1"/>
        <v>0</v>
      </c>
      <c r="G36" s="22">
        <f t="shared" si="2"/>
        <v>250</v>
      </c>
      <c r="H36" s="22">
        <f t="shared" si="3"/>
        <v>250</v>
      </c>
      <c r="I36" s="21">
        <v>0</v>
      </c>
      <c r="J36" s="35">
        <v>0</v>
      </c>
      <c r="K36" s="21">
        <f t="shared" si="4"/>
        <v>0</v>
      </c>
      <c r="L36" s="22">
        <f t="shared" si="5"/>
        <v>0</v>
      </c>
      <c r="M36" s="22">
        <f t="shared" si="6"/>
        <v>0</v>
      </c>
      <c r="N36" s="22">
        <f t="shared" si="7"/>
        <v>0</v>
      </c>
      <c r="O36" s="22">
        <f t="shared" si="8"/>
        <v>250</v>
      </c>
      <c r="P36" s="22">
        <v>0</v>
      </c>
      <c r="Q36" s="22">
        <v>0</v>
      </c>
      <c r="R36" s="22">
        <f t="shared" si="9"/>
        <v>250</v>
      </c>
      <c r="S36" s="36"/>
    </row>
    <row r="37" s="5" customFormat="1" ht="20" customHeight="1" spans="1:19">
      <c r="A37" s="21">
        <v>31</v>
      </c>
      <c r="B37" s="21" t="s">
        <v>51</v>
      </c>
      <c r="C37" s="21">
        <v>0</v>
      </c>
      <c r="D37" s="21">
        <v>0</v>
      </c>
      <c r="E37" s="21">
        <f t="shared" si="0"/>
        <v>0</v>
      </c>
      <c r="F37" s="22">
        <f t="shared" si="1"/>
        <v>0</v>
      </c>
      <c r="G37" s="22">
        <f t="shared" si="2"/>
        <v>0</v>
      </c>
      <c r="H37" s="22">
        <f t="shared" si="3"/>
        <v>0</v>
      </c>
      <c r="I37" s="21">
        <v>6</v>
      </c>
      <c r="J37" s="35">
        <v>1</v>
      </c>
      <c r="K37" s="21">
        <f t="shared" si="4"/>
        <v>7</v>
      </c>
      <c r="L37" s="22">
        <f t="shared" si="5"/>
        <v>3750</v>
      </c>
      <c r="M37" s="22">
        <f t="shared" si="6"/>
        <v>500</v>
      </c>
      <c r="N37" s="22">
        <f t="shared" si="7"/>
        <v>4250</v>
      </c>
      <c r="O37" s="22">
        <f t="shared" si="8"/>
        <v>4250</v>
      </c>
      <c r="P37" s="22">
        <v>0</v>
      </c>
      <c r="Q37" s="22">
        <v>0</v>
      </c>
      <c r="R37" s="22">
        <f t="shared" si="9"/>
        <v>4250</v>
      </c>
      <c r="S37" s="36"/>
    </row>
    <row r="38" s="5" customFormat="1" ht="20" customHeight="1" spans="1:19">
      <c r="A38" s="21">
        <v>32</v>
      </c>
      <c r="B38" s="23" t="s">
        <v>52</v>
      </c>
      <c r="C38" s="21">
        <v>18</v>
      </c>
      <c r="D38" s="21">
        <v>46</v>
      </c>
      <c r="E38" s="21">
        <f t="shared" si="0"/>
        <v>64</v>
      </c>
      <c r="F38" s="22">
        <f t="shared" si="1"/>
        <v>5625</v>
      </c>
      <c r="G38" s="22">
        <f t="shared" si="2"/>
        <v>11500</v>
      </c>
      <c r="H38" s="22">
        <f t="shared" si="3"/>
        <v>17125</v>
      </c>
      <c r="I38" s="21">
        <v>126</v>
      </c>
      <c r="J38" s="35">
        <v>0</v>
      </c>
      <c r="K38" s="21">
        <f t="shared" si="4"/>
        <v>126</v>
      </c>
      <c r="L38" s="22">
        <f t="shared" si="5"/>
        <v>78750</v>
      </c>
      <c r="M38" s="22">
        <f t="shared" si="6"/>
        <v>0</v>
      </c>
      <c r="N38" s="22">
        <f t="shared" si="7"/>
        <v>78750</v>
      </c>
      <c r="O38" s="22">
        <f t="shared" si="8"/>
        <v>95875</v>
      </c>
      <c r="P38" s="22">
        <v>0</v>
      </c>
      <c r="Q38" s="22">
        <v>0</v>
      </c>
      <c r="R38" s="22">
        <f t="shared" si="9"/>
        <v>95875</v>
      </c>
      <c r="S38" s="36"/>
    </row>
    <row r="39" s="5" customFormat="1" ht="20" customHeight="1" spans="1:19">
      <c r="A39" s="21">
        <v>33</v>
      </c>
      <c r="B39" s="21" t="s">
        <v>53</v>
      </c>
      <c r="C39" s="21">
        <v>0</v>
      </c>
      <c r="D39" s="21">
        <v>15</v>
      </c>
      <c r="E39" s="21">
        <f t="shared" si="0"/>
        <v>15</v>
      </c>
      <c r="F39" s="22">
        <f t="shared" si="1"/>
        <v>0</v>
      </c>
      <c r="G39" s="22">
        <f t="shared" si="2"/>
        <v>3750</v>
      </c>
      <c r="H39" s="22">
        <f t="shared" si="3"/>
        <v>3750</v>
      </c>
      <c r="I39" s="21">
        <v>0</v>
      </c>
      <c r="J39" s="35">
        <v>0</v>
      </c>
      <c r="K39" s="21">
        <f t="shared" si="4"/>
        <v>0</v>
      </c>
      <c r="L39" s="22">
        <f t="shared" si="5"/>
        <v>0</v>
      </c>
      <c r="M39" s="22">
        <f t="shared" si="6"/>
        <v>0</v>
      </c>
      <c r="N39" s="22">
        <f t="shared" si="7"/>
        <v>0</v>
      </c>
      <c r="O39" s="22">
        <f t="shared" si="8"/>
        <v>3750</v>
      </c>
      <c r="P39" s="22">
        <v>0</v>
      </c>
      <c r="Q39" s="22">
        <v>0</v>
      </c>
      <c r="R39" s="22">
        <f t="shared" si="9"/>
        <v>3750</v>
      </c>
      <c r="S39" s="36"/>
    </row>
    <row r="40" s="5" customFormat="1" ht="20" customHeight="1" spans="1:19">
      <c r="A40" s="21">
        <v>34</v>
      </c>
      <c r="B40" s="21" t="s">
        <v>54</v>
      </c>
      <c r="C40" s="21">
        <v>0</v>
      </c>
      <c r="D40" s="21">
        <v>9</v>
      </c>
      <c r="E40" s="21">
        <f t="shared" ref="E40:E74" si="10">C40+D40</f>
        <v>9</v>
      </c>
      <c r="F40" s="22">
        <f t="shared" ref="F40:F74" si="11">C40*312.5</f>
        <v>0</v>
      </c>
      <c r="G40" s="22">
        <f t="shared" ref="G40:G74" si="12">D40*250</f>
        <v>2250</v>
      </c>
      <c r="H40" s="22">
        <f t="shared" ref="H40:H74" si="13">F40+G40</f>
        <v>2250</v>
      </c>
      <c r="I40" s="21">
        <v>0</v>
      </c>
      <c r="J40" s="35">
        <v>0</v>
      </c>
      <c r="K40" s="21">
        <f t="shared" ref="K40:K75" si="14">I40+J40</f>
        <v>0</v>
      </c>
      <c r="L40" s="22">
        <f t="shared" ref="L40:L75" si="15">I40*625</f>
        <v>0</v>
      </c>
      <c r="M40" s="22">
        <f t="shared" ref="M40:M75" si="16">J40*500</f>
        <v>0</v>
      </c>
      <c r="N40" s="22">
        <f t="shared" ref="N40:N75" si="17">L40+M40</f>
        <v>0</v>
      </c>
      <c r="O40" s="22">
        <f t="shared" ref="O40:O75" si="18">H40+N40</f>
        <v>2250</v>
      </c>
      <c r="P40" s="22">
        <v>0</v>
      </c>
      <c r="Q40" s="22">
        <v>0</v>
      </c>
      <c r="R40" s="22">
        <f t="shared" ref="R40:R74" si="19">O40+Q40</f>
        <v>2250</v>
      </c>
      <c r="S40" s="36"/>
    </row>
    <row r="41" s="5" customFormat="1" ht="20" customHeight="1" spans="1:19">
      <c r="A41" s="21">
        <v>35</v>
      </c>
      <c r="B41" s="21" t="s">
        <v>55</v>
      </c>
      <c r="C41" s="21">
        <v>0</v>
      </c>
      <c r="D41" s="21">
        <v>8</v>
      </c>
      <c r="E41" s="21">
        <f t="shared" si="10"/>
        <v>8</v>
      </c>
      <c r="F41" s="22">
        <f t="shared" si="11"/>
        <v>0</v>
      </c>
      <c r="G41" s="22">
        <f t="shared" si="12"/>
        <v>2000</v>
      </c>
      <c r="H41" s="22">
        <f t="shared" si="13"/>
        <v>2000</v>
      </c>
      <c r="I41" s="21">
        <v>0</v>
      </c>
      <c r="J41" s="35">
        <v>0</v>
      </c>
      <c r="K41" s="21">
        <f t="shared" si="14"/>
        <v>0</v>
      </c>
      <c r="L41" s="22">
        <f t="shared" si="15"/>
        <v>0</v>
      </c>
      <c r="M41" s="22">
        <f t="shared" si="16"/>
        <v>0</v>
      </c>
      <c r="N41" s="22">
        <f t="shared" si="17"/>
        <v>0</v>
      </c>
      <c r="O41" s="22">
        <f t="shared" si="18"/>
        <v>2000</v>
      </c>
      <c r="P41" s="22">
        <v>0</v>
      </c>
      <c r="Q41" s="22">
        <v>0</v>
      </c>
      <c r="R41" s="22">
        <f t="shared" si="19"/>
        <v>2000</v>
      </c>
      <c r="S41" s="36"/>
    </row>
    <row r="42" s="5" customFormat="1" ht="20" customHeight="1" spans="1:19">
      <c r="A42" s="21">
        <v>36</v>
      </c>
      <c r="B42" s="21" t="s">
        <v>56</v>
      </c>
      <c r="C42" s="21">
        <v>0</v>
      </c>
      <c r="D42" s="21">
        <v>19</v>
      </c>
      <c r="E42" s="21">
        <f t="shared" si="10"/>
        <v>19</v>
      </c>
      <c r="F42" s="22">
        <f t="shared" si="11"/>
        <v>0</v>
      </c>
      <c r="G42" s="22">
        <f t="shared" si="12"/>
        <v>4750</v>
      </c>
      <c r="H42" s="22">
        <f t="shared" si="13"/>
        <v>4750</v>
      </c>
      <c r="I42" s="21">
        <v>0</v>
      </c>
      <c r="J42" s="35">
        <v>0</v>
      </c>
      <c r="K42" s="21">
        <f t="shared" si="14"/>
        <v>0</v>
      </c>
      <c r="L42" s="22">
        <f t="shared" si="15"/>
        <v>0</v>
      </c>
      <c r="M42" s="22">
        <f t="shared" si="16"/>
        <v>0</v>
      </c>
      <c r="N42" s="22">
        <f t="shared" si="17"/>
        <v>0</v>
      </c>
      <c r="O42" s="22">
        <f t="shared" si="18"/>
        <v>4750</v>
      </c>
      <c r="P42" s="22">
        <v>0</v>
      </c>
      <c r="Q42" s="22">
        <v>0</v>
      </c>
      <c r="R42" s="22">
        <f t="shared" si="19"/>
        <v>4750</v>
      </c>
      <c r="S42" s="36"/>
    </row>
    <row r="43" s="5" customFormat="1" ht="20" customHeight="1" spans="1:19">
      <c r="A43" s="21">
        <v>37</v>
      </c>
      <c r="B43" s="21" t="s">
        <v>57</v>
      </c>
      <c r="C43" s="21">
        <v>0</v>
      </c>
      <c r="D43" s="21">
        <v>8</v>
      </c>
      <c r="E43" s="21">
        <f t="shared" si="10"/>
        <v>8</v>
      </c>
      <c r="F43" s="22">
        <f t="shared" si="11"/>
        <v>0</v>
      </c>
      <c r="G43" s="22">
        <f t="shared" si="12"/>
        <v>2000</v>
      </c>
      <c r="H43" s="22">
        <f t="shared" si="13"/>
        <v>2000</v>
      </c>
      <c r="I43" s="21">
        <v>0</v>
      </c>
      <c r="J43" s="35">
        <v>0</v>
      </c>
      <c r="K43" s="21">
        <f t="shared" si="14"/>
        <v>0</v>
      </c>
      <c r="L43" s="22">
        <f t="shared" si="15"/>
        <v>0</v>
      </c>
      <c r="M43" s="22">
        <f t="shared" si="16"/>
        <v>0</v>
      </c>
      <c r="N43" s="22">
        <f t="shared" si="17"/>
        <v>0</v>
      </c>
      <c r="O43" s="22">
        <f t="shared" si="18"/>
        <v>2000</v>
      </c>
      <c r="P43" s="22">
        <v>0</v>
      </c>
      <c r="Q43" s="22">
        <v>0</v>
      </c>
      <c r="R43" s="22">
        <f t="shared" si="19"/>
        <v>2000</v>
      </c>
      <c r="S43" s="36"/>
    </row>
    <row r="44" s="5" customFormat="1" ht="20" customHeight="1" spans="1:19">
      <c r="A44" s="21">
        <v>38</v>
      </c>
      <c r="B44" s="21" t="s">
        <v>58</v>
      </c>
      <c r="C44" s="21">
        <v>0</v>
      </c>
      <c r="D44" s="21">
        <v>4</v>
      </c>
      <c r="E44" s="21">
        <f t="shared" si="10"/>
        <v>4</v>
      </c>
      <c r="F44" s="22">
        <f t="shared" si="11"/>
        <v>0</v>
      </c>
      <c r="G44" s="22">
        <f t="shared" si="12"/>
        <v>1000</v>
      </c>
      <c r="H44" s="22">
        <f t="shared" si="13"/>
        <v>1000</v>
      </c>
      <c r="I44" s="21">
        <v>0</v>
      </c>
      <c r="J44" s="35">
        <v>0</v>
      </c>
      <c r="K44" s="21">
        <f t="shared" si="14"/>
        <v>0</v>
      </c>
      <c r="L44" s="22">
        <f t="shared" si="15"/>
        <v>0</v>
      </c>
      <c r="M44" s="22">
        <f t="shared" si="16"/>
        <v>0</v>
      </c>
      <c r="N44" s="22">
        <f t="shared" si="17"/>
        <v>0</v>
      </c>
      <c r="O44" s="22">
        <f t="shared" si="18"/>
        <v>1000</v>
      </c>
      <c r="P44" s="22">
        <v>0</v>
      </c>
      <c r="Q44" s="22">
        <v>0</v>
      </c>
      <c r="R44" s="22">
        <f t="shared" si="19"/>
        <v>1000</v>
      </c>
      <c r="S44" s="36"/>
    </row>
    <row r="45" s="5" customFormat="1" ht="20" customHeight="1" spans="1:19">
      <c r="A45" s="21">
        <v>39</v>
      </c>
      <c r="B45" s="23" t="s">
        <v>59</v>
      </c>
      <c r="C45" s="21">
        <v>14</v>
      </c>
      <c r="D45" s="21">
        <v>52</v>
      </c>
      <c r="E45" s="21">
        <f t="shared" si="10"/>
        <v>66</v>
      </c>
      <c r="F45" s="22">
        <f t="shared" si="11"/>
        <v>4375</v>
      </c>
      <c r="G45" s="22">
        <f t="shared" si="12"/>
        <v>13000</v>
      </c>
      <c r="H45" s="22">
        <f t="shared" si="13"/>
        <v>17375</v>
      </c>
      <c r="I45" s="21">
        <v>82</v>
      </c>
      <c r="J45" s="35">
        <v>0</v>
      </c>
      <c r="K45" s="21">
        <f t="shared" si="14"/>
        <v>82</v>
      </c>
      <c r="L45" s="22">
        <f t="shared" si="15"/>
        <v>51250</v>
      </c>
      <c r="M45" s="22">
        <f t="shared" si="16"/>
        <v>0</v>
      </c>
      <c r="N45" s="22">
        <f t="shared" si="17"/>
        <v>51250</v>
      </c>
      <c r="O45" s="22">
        <f t="shared" si="18"/>
        <v>68625</v>
      </c>
      <c r="P45" s="22">
        <v>0</v>
      </c>
      <c r="Q45" s="22">
        <v>0</v>
      </c>
      <c r="R45" s="22">
        <f t="shared" si="19"/>
        <v>68625</v>
      </c>
      <c r="S45" s="36"/>
    </row>
    <row r="46" s="5" customFormat="1" ht="20" customHeight="1" spans="1:19">
      <c r="A46" s="21">
        <v>40</v>
      </c>
      <c r="B46" s="21" t="s">
        <v>60</v>
      </c>
      <c r="C46" s="21">
        <v>0</v>
      </c>
      <c r="D46" s="21">
        <v>18</v>
      </c>
      <c r="E46" s="21">
        <f t="shared" si="10"/>
        <v>18</v>
      </c>
      <c r="F46" s="22">
        <f t="shared" si="11"/>
        <v>0</v>
      </c>
      <c r="G46" s="22">
        <f t="shared" si="12"/>
        <v>4500</v>
      </c>
      <c r="H46" s="22">
        <f t="shared" si="13"/>
        <v>4500</v>
      </c>
      <c r="I46" s="21">
        <v>0</v>
      </c>
      <c r="J46" s="35">
        <v>0</v>
      </c>
      <c r="K46" s="21">
        <f t="shared" si="14"/>
        <v>0</v>
      </c>
      <c r="L46" s="22">
        <f t="shared" si="15"/>
        <v>0</v>
      </c>
      <c r="M46" s="22">
        <f t="shared" si="16"/>
        <v>0</v>
      </c>
      <c r="N46" s="22">
        <f t="shared" si="17"/>
        <v>0</v>
      </c>
      <c r="O46" s="22">
        <f t="shared" si="18"/>
        <v>4500</v>
      </c>
      <c r="P46" s="22">
        <v>0</v>
      </c>
      <c r="Q46" s="22">
        <v>0</v>
      </c>
      <c r="R46" s="22">
        <f t="shared" si="19"/>
        <v>4500</v>
      </c>
      <c r="S46" s="36"/>
    </row>
    <row r="47" s="5" customFormat="1" ht="20" customHeight="1" spans="1:19">
      <c r="A47" s="21">
        <v>41</v>
      </c>
      <c r="B47" s="21" t="s">
        <v>61</v>
      </c>
      <c r="C47" s="21">
        <v>2</v>
      </c>
      <c r="D47" s="21">
        <v>0</v>
      </c>
      <c r="E47" s="21">
        <f t="shared" si="10"/>
        <v>2</v>
      </c>
      <c r="F47" s="22">
        <f t="shared" si="11"/>
        <v>625</v>
      </c>
      <c r="G47" s="22">
        <f t="shared" si="12"/>
        <v>0</v>
      </c>
      <c r="H47" s="22">
        <f t="shared" si="13"/>
        <v>625</v>
      </c>
      <c r="I47" s="21">
        <v>133</v>
      </c>
      <c r="J47" s="35">
        <v>0</v>
      </c>
      <c r="K47" s="21">
        <f t="shared" si="14"/>
        <v>133</v>
      </c>
      <c r="L47" s="22">
        <f t="shared" si="15"/>
        <v>83125</v>
      </c>
      <c r="M47" s="22">
        <f t="shared" si="16"/>
        <v>0</v>
      </c>
      <c r="N47" s="22">
        <f t="shared" si="17"/>
        <v>83125</v>
      </c>
      <c r="O47" s="22">
        <f t="shared" si="18"/>
        <v>83750</v>
      </c>
      <c r="P47" s="22">
        <v>0</v>
      </c>
      <c r="Q47" s="22">
        <v>0</v>
      </c>
      <c r="R47" s="22">
        <f t="shared" si="19"/>
        <v>83750</v>
      </c>
      <c r="S47" s="36"/>
    </row>
    <row r="48" s="5" customFormat="1" ht="20" customHeight="1" spans="1:19">
      <c r="A48" s="21">
        <v>42</v>
      </c>
      <c r="B48" s="21" t="s">
        <v>62</v>
      </c>
      <c r="C48" s="21">
        <v>0</v>
      </c>
      <c r="D48" s="21">
        <v>28</v>
      </c>
      <c r="E48" s="21">
        <f t="shared" si="10"/>
        <v>28</v>
      </c>
      <c r="F48" s="22">
        <f t="shared" si="11"/>
        <v>0</v>
      </c>
      <c r="G48" s="22">
        <f t="shared" si="12"/>
        <v>7000</v>
      </c>
      <c r="H48" s="22">
        <f t="shared" si="13"/>
        <v>7000</v>
      </c>
      <c r="I48" s="21">
        <v>0</v>
      </c>
      <c r="J48" s="35">
        <v>0</v>
      </c>
      <c r="K48" s="21">
        <f t="shared" si="14"/>
        <v>0</v>
      </c>
      <c r="L48" s="22">
        <f t="shared" si="15"/>
        <v>0</v>
      </c>
      <c r="M48" s="22">
        <f t="shared" si="16"/>
        <v>0</v>
      </c>
      <c r="N48" s="22">
        <f t="shared" si="17"/>
        <v>0</v>
      </c>
      <c r="O48" s="22">
        <f t="shared" si="18"/>
        <v>7000</v>
      </c>
      <c r="P48" s="22">
        <v>0</v>
      </c>
      <c r="Q48" s="22">
        <v>0</v>
      </c>
      <c r="R48" s="22">
        <f t="shared" si="19"/>
        <v>7000</v>
      </c>
      <c r="S48" s="36"/>
    </row>
    <row r="49" s="5" customFormat="1" ht="20" customHeight="1" spans="1:19">
      <c r="A49" s="21">
        <v>43</v>
      </c>
      <c r="B49" s="21" t="s">
        <v>63</v>
      </c>
      <c r="C49" s="21">
        <v>0</v>
      </c>
      <c r="D49" s="21">
        <v>10</v>
      </c>
      <c r="E49" s="21">
        <f t="shared" si="10"/>
        <v>10</v>
      </c>
      <c r="F49" s="22">
        <f t="shared" si="11"/>
        <v>0</v>
      </c>
      <c r="G49" s="22">
        <f t="shared" si="12"/>
        <v>2500</v>
      </c>
      <c r="H49" s="22">
        <f t="shared" si="13"/>
        <v>2500</v>
      </c>
      <c r="I49" s="21">
        <v>0</v>
      </c>
      <c r="J49" s="35">
        <v>0</v>
      </c>
      <c r="K49" s="21">
        <f t="shared" si="14"/>
        <v>0</v>
      </c>
      <c r="L49" s="22">
        <f t="shared" si="15"/>
        <v>0</v>
      </c>
      <c r="M49" s="22">
        <f t="shared" si="16"/>
        <v>0</v>
      </c>
      <c r="N49" s="22">
        <f t="shared" si="17"/>
        <v>0</v>
      </c>
      <c r="O49" s="22">
        <f t="shared" si="18"/>
        <v>2500</v>
      </c>
      <c r="P49" s="22">
        <v>0</v>
      </c>
      <c r="Q49" s="22">
        <v>0</v>
      </c>
      <c r="R49" s="22">
        <f t="shared" si="19"/>
        <v>2500</v>
      </c>
      <c r="S49" s="36"/>
    </row>
    <row r="50" s="5" customFormat="1" ht="20" customHeight="1" spans="1:19">
      <c r="A50" s="21">
        <v>44</v>
      </c>
      <c r="B50" s="21" t="s">
        <v>64</v>
      </c>
      <c r="C50" s="21">
        <v>0</v>
      </c>
      <c r="D50" s="21">
        <v>4</v>
      </c>
      <c r="E50" s="21">
        <f t="shared" si="10"/>
        <v>4</v>
      </c>
      <c r="F50" s="22">
        <f t="shared" si="11"/>
        <v>0</v>
      </c>
      <c r="G50" s="22">
        <f t="shared" si="12"/>
        <v>1000</v>
      </c>
      <c r="H50" s="22">
        <f t="shared" si="13"/>
        <v>1000</v>
      </c>
      <c r="I50" s="21">
        <v>0</v>
      </c>
      <c r="J50" s="35">
        <v>0</v>
      </c>
      <c r="K50" s="21">
        <f t="shared" si="14"/>
        <v>0</v>
      </c>
      <c r="L50" s="22">
        <f t="shared" si="15"/>
        <v>0</v>
      </c>
      <c r="M50" s="22">
        <f t="shared" si="16"/>
        <v>0</v>
      </c>
      <c r="N50" s="22">
        <f t="shared" si="17"/>
        <v>0</v>
      </c>
      <c r="O50" s="22">
        <f t="shared" si="18"/>
        <v>1000</v>
      </c>
      <c r="P50" s="22">
        <v>0</v>
      </c>
      <c r="Q50" s="22">
        <v>0</v>
      </c>
      <c r="R50" s="22">
        <f t="shared" si="19"/>
        <v>1000</v>
      </c>
      <c r="S50" s="36"/>
    </row>
    <row r="51" s="5" customFormat="1" ht="20" customHeight="1" spans="1:19">
      <c r="A51" s="21">
        <v>45</v>
      </c>
      <c r="B51" s="21" t="s">
        <v>65</v>
      </c>
      <c r="C51" s="21">
        <v>0</v>
      </c>
      <c r="D51" s="21">
        <v>3</v>
      </c>
      <c r="E51" s="21">
        <f t="shared" si="10"/>
        <v>3</v>
      </c>
      <c r="F51" s="22">
        <f t="shared" si="11"/>
        <v>0</v>
      </c>
      <c r="G51" s="22">
        <f t="shared" si="12"/>
        <v>750</v>
      </c>
      <c r="H51" s="22">
        <f t="shared" si="13"/>
        <v>750</v>
      </c>
      <c r="I51" s="21">
        <v>0</v>
      </c>
      <c r="J51" s="35">
        <v>4</v>
      </c>
      <c r="K51" s="21">
        <f t="shared" si="14"/>
        <v>4</v>
      </c>
      <c r="L51" s="22">
        <f t="shared" si="15"/>
        <v>0</v>
      </c>
      <c r="M51" s="22">
        <f t="shared" si="16"/>
        <v>2000</v>
      </c>
      <c r="N51" s="22">
        <f t="shared" si="17"/>
        <v>2000</v>
      </c>
      <c r="O51" s="22">
        <f t="shared" si="18"/>
        <v>2750</v>
      </c>
      <c r="P51" s="22">
        <v>0</v>
      </c>
      <c r="Q51" s="22">
        <v>0</v>
      </c>
      <c r="R51" s="22">
        <f t="shared" si="19"/>
        <v>2750</v>
      </c>
      <c r="S51" s="36"/>
    </row>
    <row r="52" s="5" customFormat="1" ht="20" customHeight="1" spans="1:19">
      <c r="A52" s="21">
        <v>46</v>
      </c>
      <c r="B52" s="23" t="s">
        <v>66</v>
      </c>
      <c r="C52" s="21">
        <v>7</v>
      </c>
      <c r="D52" s="21">
        <v>18</v>
      </c>
      <c r="E52" s="21">
        <f t="shared" si="10"/>
        <v>25</v>
      </c>
      <c r="F52" s="22">
        <f t="shared" si="11"/>
        <v>2187.5</v>
      </c>
      <c r="G52" s="22">
        <f t="shared" si="12"/>
        <v>4500</v>
      </c>
      <c r="H52" s="22">
        <f t="shared" si="13"/>
        <v>6687.5</v>
      </c>
      <c r="I52" s="21">
        <v>21</v>
      </c>
      <c r="J52" s="35">
        <v>8</v>
      </c>
      <c r="K52" s="21">
        <f t="shared" si="14"/>
        <v>29</v>
      </c>
      <c r="L52" s="22">
        <f t="shared" si="15"/>
        <v>13125</v>
      </c>
      <c r="M52" s="22">
        <f t="shared" si="16"/>
        <v>4000</v>
      </c>
      <c r="N52" s="22">
        <f t="shared" si="17"/>
        <v>17125</v>
      </c>
      <c r="O52" s="22">
        <f t="shared" si="18"/>
        <v>23812.5</v>
      </c>
      <c r="P52" s="22">
        <v>0</v>
      </c>
      <c r="Q52" s="22">
        <v>0</v>
      </c>
      <c r="R52" s="22">
        <f t="shared" si="19"/>
        <v>23812.5</v>
      </c>
      <c r="S52" s="36"/>
    </row>
    <row r="53" s="5" customFormat="1" ht="20" customHeight="1" spans="1:19">
      <c r="A53" s="21">
        <v>47</v>
      </c>
      <c r="B53" s="23" t="s">
        <v>67</v>
      </c>
      <c r="C53" s="21">
        <v>7</v>
      </c>
      <c r="D53" s="21">
        <v>12</v>
      </c>
      <c r="E53" s="21">
        <f t="shared" si="10"/>
        <v>19</v>
      </c>
      <c r="F53" s="22">
        <f t="shared" si="11"/>
        <v>2187.5</v>
      </c>
      <c r="G53" s="22">
        <f t="shared" si="12"/>
        <v>3000</v>
      </c>
      <c r="H53" s="22">
        <f t="shared" si="13"/>
        <v>5187.5</v>
      </c>
      <c r="I53" s="21">
        <v>46</v>
      </c>
      <c r="J53" s="35">
        <v>12</v>
      </c>
      <c r="K53" s="21">
        <f t="shared" si="14"/>
        <v>58</v>
      </c>
      <c r="L53" s="22">
        <f t="shared" si="15"/>
        <v>28750</v>
      </c>
      <c r="M53" s="22">
        <f t="shared" si="16"/>
        <v>6000</v>
      </c>
      <c r="N53" s="22">
        <f t="shared" si="17"/>
        <v>34750</v>
      </c>
      <c r="O53" s="22">
        <f t="shared" si="18"/>
        <v>39937.5</v>
      </c>
      <c r="P53" s="22">
        <v>0</v>
      </c>
      <c r="Q53" s="22">
        <v>0</v>
      </c>
      <c r="R53" s="22">
        <f t="shared" si="19"/>
        <v>39937.5</v>
      </c>
      <c r="S53" s="36"/>
    </row>
    <row r="54" s="5" customFormat="1" ht="20" customHeight="1" spans="1:19">
      <c r="A54" s="21">
        <v>48</v>
      </c>
      <c r="B54" s="21" t="s">
        <v>68</v>
      </c>
      <c r="C54" s="21">
        <v>0</v>
      </c>
      <c r="D54" s="21">
        <v>8</v>
      </c>
      <c r="E54" s="21">
        <f t="shared" si="10"/>
        <v>8</v>
      </c>
      <c r="F54" s="22">
        <f t="shared" si="11"/>
        <v>0</v>
      </c>
      <c r="G54" s="22">
        <f t="shared" si="12"/>
        <v>2000</v>
      </c>
      <c r="H54" s="22">
        <f t="shared" si="13"/>
        <v>2000</v>
      </c>
      <c r="I54" s="21">
        <v>0</v>
      </c>
      <c r="J54" s="35">
        <v>0</v>
      </c>
      <c r="K54" s="21">
        <f t="shared" si="14"/>
        <v>0</v>
      </c>
      <c r="L54" s="22">
        <f t="shared" si="15"/>
        <v>0</v>
      </c>
      <c r="M54" s="22">
        <f t="shared" si="16"/>
        <v>0</v>
      </c>
      <c r="N54" s="22">
        <f t="shared" si="17"/>
        <v>0</v>
      </c>
      <c r="O54" s="22">
        <f t="shared" si="18"/>
        <v>2000</v>
      </c>
      <c r="P54" s="22">
        <v>0</v>
      </c>
      <c r="Q54" s="22">
        <v>0</v>
      </c>
      <c r="R54" s="22">
        <f t="shared" si="19"/>
        <v>2000</v>
      </c>
      <c r="S54" s="36"/>
    </row>
    <row r="55" s="5" customFormat="1" ht="20" customHeight="1" spans="1:19">
      <c r="A55" s="21">
        <v>49</v>
      </c>
      <c r="B55" s="21" t="s">
        <v>69</v>
      </c>
      <c r="C55" s="21">
        <v>0</v>
      </c>
      <c r="D55" s="21">
        <v>6</v>
      </c>
      <c r="E55" s="21">
        <f t="shared" si="10"/>
        <v>6</v>
      </c>
      <c r="F55" s="22">
        <f t="shared" si="11"/>
        <v>0</v>
      </c>
      <c r="G55" s="22">
        <f t="shared" si="12"/>
        <v>1500</v>
      </c>
      <c r="H55" s="22">
        <f t="shared" si="13"/>
        <v>1500</v>
      </c>
      <c r="I55" s="21">
        <v>0</v>
      </c>
      <c r="J55" s="35">
        <v>0</v>
      </c>
      <c r="K55" s="21">
        <f t="shared" si="14"/>
        <v>0</v>
      </c>
      <c r="L55" s="22">
        <f t="shared" si="15"/>
        <v>0</v>
      </c>
      <c r="M55" s="22">
        <f t="shared" si="16"/>
        <v>0</v>
      </c>
      <c r="N55" s="22">
        <f t="shared" si="17"/>
        <v>0</v>
      </c>
      <c r="O55" s="22">
        <f t="shared" si="18"/>
        <v>1500</v>
      </c>
      <c r="P55" s="22">
        <v>0</v>
      </c>
      <c r="Q55" s="22">
        <v>0</v>
      </c>
      <c r="R55" s="22">
        <f t="shared" si="19"/>
        <v>1500</v>
      </c>
      <c r="S55" s="36"/>
    </row>
    <row r="56" s="5" customFormat="1" ht="20" customHeight="1" spans="1:19">
      <c r="A56" s="21">
        <v>50</v>
      </c>
      <c r="B56" s="23" t="s">
        <v>70</v>
      </c>
      <c r="C56" s="21">
        <v>3</v>
      </c>
      <c r="D56" s="21">
        <v>49</v>
      </c>
      <c r="E56" s="21">
        <f t="shared" si="10"/>
        <v>52</v>
      </c>
      <c r="F56" s="22">
        <f t="shared" si="11"/>
        <v>937.5</v>
      </c>
      <c r="G56" s="22">
        <f t="shared" si="12"/>
        <v>12250</v>
      </c>
      <c r="H56" s="22">
        <f t="shared" si="13"/>
        <v>13187.5</v>
      </c>
      <c r="I56" s="21">
        <v>137</v>
      </c>
      <c r="J56" s="35">
        <v>75</v>
      </c>
      <c r="K56" s="21">
        <f t="shared" si="14"/>
        <v>212</v>
      </c>
      <c r="L56" s="22">
        <f t="shared" si="15"/>
        <v>85625</v>
      </c>
      <c r="M56" s="22">
        <f t="shared" si="16"/>
        <v>37500</v>
      </c>
      <c r="N56" s="22">
        <f t="shared" si="17"/>
        <v>123125</v>
      </c>
      <c r="O56" s="22">
        <f t="shared" si="18"/>
        <v>136312.5</v>
      </c>
      <c r="P56" s="22">
        <v>0</v>
      </c>
      <c r="Q56" s="22">
        <v>0</v>
      </c>
      <c r="R56" s="22">
        <f t="shared" si="19"/>
        <v>136312.5</v>
      </c>
      <c r="S56" s="36"/>
    </row>
    <row r="57" s="5" customFormat="1" ht="20" customHeight="1" spans="1:19">
      <c r="A57" s="21">
        <v>51</v>
      </c>
      <c r="B57" s="21" t="s">
        <v>71</v>
      </c>
      <c r="C57" s="21">
        <v>0</v>
      </c>
      <c r="D57" s="21">
        <v>12</v>
      </c>
      <c r="E57" s="21">
        <v>12</v>
      </c>
      <c r="F57" s="22">
        <f t="shared" si="11"/>
        <v>0</v>
      </c>
      <c r="G57" s="22">
        <f t="shared" si="12"/>
        <v>3000</v>
      </c>
      <c r="H57" s="22">
        <f t="shared" si="13"/>
        <v>3000</v>
      </c>
      <c r="I57" s="21">
        <v>0</v>
      </c>
      <c r="J57" s="35">
        <v>0</v>
      </c>
      <c r="K57" s="21">
        <v>0</v>
      </c>
      <c r="L57" s="22">
        <f t="shared" si="15"/>
        <v>0</v>
      </c>
      <c r="M57" s="22">
        <f t="shared" si="16"/>
        <v>0</v>
      </c>
      <c r="N57" s="22">
        <f t="shared" si="17"/>
        <v>0</v>
      </c>
      <c r="O57" s="22">
        <f t="shared" si="18"/>
        <v>3000</v>
      </c>
      <c r="P57" s="22">
        <v>0</v>
      </c>
      <c r="Q57" s="22">
        <v>0</v>
      </c>
      <c r="R57" s="22">
        <f t="shared" si="19"/>
        <v>3000</v>
      </c>
      <c r="S57" s="36"/>
    </row>
    <row r="58" s="5" customFormat="1" ht="20" customHeight="1" spans="1:19">
      <c r="A58" s="21">
        <v>52</v>
      </c>
      <c r="B58" s="23" t="s">
        <v>72</v>
      </c>
      <c r="C58" s="21">
        <v>7</v>
      </c>
      <c r="D58" s="21">
        <v>25</v>
      </c>
      <c r="E58" s="21">
        <f t="shared" si="10"/>
        <v>32</v>
      </c>
      <c r="F58" s="22">
        <f t="shared" si="11"/>
        <v>2187.5</v>
      </c>
      <c r="G58" s="22">
        <f t="shared" si="12"/>
        <v>6250</v>
      </c>
      <c r="H58" s="22">
        <f t="shared" si="13"/>
        <v>8437.5</v>
      </c>
      <c r="I58" s="21">
        <v>138</v>
      </c>
      <c r="J58" s="35">
        <v>8</v>
      </c>
      <c r="K58" s="21">
        <f t="shared" si="14"/>
        <v>146</v>
      </c>
      <c r="L58" s="22">
        <f t="shared" si="15"/>
        <v>86250</v>
      </c>
      <c r="M58" s="22">
        <f t="shared" si="16"/>
        <v>4000</v>
      </c>
      <c r="N58" s="22">
        <f t="shared" si="17"/>
        <v>90250</v>
      </c>
      <c r="O58" s="22">
        <f t="shared" si="18"/>
        <v>98687.5</v>
      </c>
      <c r="P58" s="22">
        <v>0</v>
      </c>
      <c r="Q58" s="22">
        <v>0</v>
      </c>
      <c r="R58" s="22">
        <f t="shared" si="19"/>
        <v>98687.5</v>
      </c>
      <c r="S58" s="36"/>
    </row>
    <row r="59" s="5" customFormat="1" ht="20" customHeight="1" spans="1:19">
      <c r="A59" s="21">
        <v>53</v>
      </c>
      <c r="B59" s="21" t="s">
        <v>73</v>
      </c>
      <c r="C59" s="21">
        <v>0</v>
      </c>
      <c r="D59" s="21">
        <v>23</v>
      </c>
      <c r="E59" s="21">
        <v>23</v>
      </c>
      <c r="F59" s="22">
        <f t="shared" si="11"/>
        <v>0</v>
      </c>
      <c r="G59" s="22">
        <f t="shared" si="12"/>
        <v>5750</v>
      </c>
      <c r="H59" s="22">
        <f t="shared" si="13"/>
        <v>5750</v>
      </c>
      <c r="I59" s="21">
        <v>0</v>
      </c>
      <c r="J59" s="35">
        <v>0</v>
      </c>
      <c r="K59" s="21">
        <f t="shared" si="14"/>
        <v>0</v>
      </c>
      <c r="L59" s="22">
        <f t="shared" si="15"/>
        <v>0</v>
      </c>
      <c r="M59" s="22">
        <f t="shared" si="16"/>
        <v>0</v>
      </c>
      <c r="N59" s="22">
        <f t="shared" si="17"/>
        <v>0</v>
      </c>
      <c r="O59" s="22">
        <f t="shared" si="18"/>
        <v>5750</v>
      </c>
      <c r="P59" s="22">
        <v>0</v>
      </c>
      <c r="Q59" s="22">
        <v>0</v>
      </c>
      <c r="R59" s="22">
        <f t="shared" si="19"/>
        <v>5750</v>
      </c>
      <c r="S59" s="36"/>
    </row>
    <row r="60" s="5" customFormat="1" ht="20" customHeight="1" spans="1:19">
      <c r="A60" s="21">
        <v>54</v>
      </c>
      <c r="B60" s="21" t="s">
        <v>74</v>
      </c>
      <c r="C60" s="21">
        <v>0</v>
      </c>
      <c r="D60" s="21">
        <v>20</v>
      </c>
      <c r="E60" s="21">
        <f t="shared" si="10"/>
        <v>20</v>
      </c>
      <c r="F60" s="22">
        <f t="shared" si="11"/>
        <v>0</v>
      </c>
      <c r="G60" s="22">
        <f t="shared" si="12"/>
        <v>5000</v>
      </c>
      <c r="H60" s="22">
        <f t="shared" si="13"/>
        <v>5000</v>
      </c>
      <c r="I60" s="21">
        <v>0</v>
      </c>
      <c r="J60" s="35">
        <v>0</v>
      </c>
      <c r="K60" s="21">
        <f t="shared" si="14"/>
        <v>0</v>
      </c>
      <c r="L60" s="22">
        <f t="shared" si="15"/>
        <v>0</v>
      </c>
      <c r="M60" s="22">
        <f t="shared" si="16"/>
        <v>0</v>
      </c>
      <c r="N60" s="22">
        <f t="shared" si="17"/>
        <v>0</v>
      </c>
      <c r="O60" s="22">
        <f t="shared" si="18"/>
        <v>5000</v>
      </c>
      <c r="P60" s="22">
        <v>0</v>
      </c>
      <c r="Q60" s="22">
        <v>0</v>
      </c>
      <c r="R60" s="22">
        <f t="shared" si="19"/>
        <v>5000</v>
      </c>
      <c r="S60" s="36"/>
    </row>
    <row r="61" s="5" customFormat="1" ht="20" customHeight="1" spans="1:19">
      <c r="A61" s="21">
        <v>55</v>
      </c>
      <c r="B61" s="21" t="s">
        <v>75</v>
      </c>
      <c r="C61" s="21">
        <v>0</v>
      </c>
      <c r="D61" s="21">
        <v>15</v>
      </c>
      <c r="E61" s="21">
        <f t="shared" si="10"/>
        <v>15</v>
      </c>
      <c r="F61" s="22">
        <f t="shared" si="11"/>
        <v>0</v>
      </c>
      <c r="G61" s="22">
        <f t="shared" si="12"/>
        <v>3750</v>
      </c>
      <c r="H61" s="22">
        <f t="shared" si="13"/>
        <v>3750</v>
      </c>
      <c r="I61" s="21">
        <v>0</v>
      </c>
      <c r="J61" s="35">
        <v>0</v>
      </c>
      <c r="K61" s="21">
        <f t="shared" si="14"/>
        <v>0</v>
      </c>
      <c r="L61" s="22">
        <f t="shared" si="15"/>
        <v>0</v>
      </c>
      <c r="M61" s="22">
        <f t="shared" si="16"/>
        <v>0</v>
      </c>
      <c r="N61" s="22">
        <f t="shared" si="17"/>
        <v>0</v>
      </c>
      <c r="O61" s="22">
        <f t="shared" si="18"/>
        <v>3750</v>
      </c>
      <c r="P61" s="22">
        <v>0</v>
      </c>
      <c r="Q61" s="22">
        <v>0</v>
      </c>
      <c r="R61" s="22">
        <f t="shared" si="19"/>
        <v>3750</v>
      </c>
      <c r="S61" s="36"/>
    </row>
    <row r="62" s="5" customFormat="1" ht="20" customHeight="1" spans="1:19">
      <c r="A62" s="21">
        <v>56</v>
      </c>
      <c r="B62" s="21" t="s">
        <v>76</v>
      </c>
      <c r="C62" s="21">
        <v>0</v>
      </c>
      <c r="D62" s="21">
        <v>2</v>
      </c>
      <c r="E62" s="21">
        <f t="shared" si="10"/>
        <v>2</v>
      </c>
      <c r="F62" s="22">
        <f t="shared" si="11"/>
        <v>0</v>
      </c>
      <c r="G62" s="22">
        <f t="shared" si="12"/>
        <v>500</v>
      </c>
      <c r="H62" s="22">
        <f t="shared" si="13"/>
        <v>500</v>
      </c>
      <c r="I62" s="21">
        <v>0</v>
      </c>
      <c r="J62" s="35">
        <v>0</v>
      </c>
      <c r="K62" s="21">
        <f t="shared" si="14"/>
        <v>0</v>
      </c>
      <c r="L62" s="22">
        <f t="shared" si="15"/>
        <v>0</v>
      </c>
      <c r="M62" s="22">
        <f t="shared" si="16"/>
        <v>0</v>
      </c>
      <c r="N62" s="22">
        <f t="shared" si="17"/>
        <v>0</v>
      </c>
      <c r="O62" s="22">
        <f t="shared" si="18"/>
        <v>500</v>
      </c>
      <c r="P62" s="22">
        <v>0</v>
      </c>
      <c r="Q62" s="22">
        <v>0</v>
      </c>
      <c r="R62" s="22">
        <f t="shared" si="19"/>
        <v>500</v>
      </c>
      <c r="S62" s="36"/>
    </row>
    <row r="63" s="5" customFormat="1" ht="20" customHeight="1" spans="1:19">
      <c r="A63" s="21">
        <v>57</v>
      </c>
      <c r="B63" s="21" t="s">
        <v>77</v>
      </c>
      <c r="C63" s="21">
        <v>23</v>
      </c>
      <c r="D63" s="21">
        <v>0</v>
      </c>
      <c r="E63" s="21">
        <f t="shared" si="10"/>
        <v>23</v>
      </c>
      <c r="F63" s="22">
        <f t="shared" si="11"/>
        <v>7187.5</v>
      </c>
      <c r="G63" s="22">
        <f t="shared" si="12"/>
        <v>0</v>
      </c>
      <c r="H63" s="22">
        <f t="shared" si="13"/>
        <v>7187.5</v>
      </c>
      <c r="I63" s="21">
        <v>475</v>
      </c>
      <c r="J63" s="35">
        <v>0</v>
      </c>
      <c r="K63" s="21">
        <f t="shared" si="14"/>
        <v>475</v>
      </c>
      <c r="L63" s="22">
        <f t="shared" si="15"/>
        <v>296875</v>
      </c>
      <c r="M63" s="22">
        <f t="shared" si="16"/>
        <v>0</v>
      </c>
      <c r="N63" s="22">
        <f t="shared" si="17"/>
        <v>296875</v>
      </c>
      <c r="O63" s="22">
        <f t="shared" si="18"/>
        <v>304062.5</v>
      </c>
      <c r="P63" s="22">
        <v>0</v>
      </c>
      <c r="Q63" s="22">
        <v>0</v>
      </c>
      <c r="R63" s="22">
        <f t="shared" si="19"/>
        <v>304062.5</v>
      </c>
      <c r="S63" s="36"/>
    </row>
    <row r="64" s="5" customFormat="1" ht="20" customHeight="1" spans="1:19">
      <c r="A64" s="21">
        <v>58</v>
      </c>
      <c r="B64" s="21" t="s">
        <v>78</v>
      </c>
      <c r="C64" s="21">
        <v>0</v>
      </c>
      <c r="D64" s="21">
        <v>41</v>
      </c>
      <c r="E64" s="21">
        <f t="shared" si="10"/>
        <v>41</v>
      </c>
      <c r="F64" s="22">
        <f t="shared" si="11"/>
        <v>0</v>
      </c>
      <c r="G64" s="22">
        <f t="shared" si="12"/>
        <v>10250</v>
      </c>
      <c r="H64" s="22">
        <f t="shared" si="13"/>
        <v>10250</v>
      </c>
      <c r="I64" s="21">
        <v>0</v>
      </c>
      <c r="J64" s="35">
        <v>0</v>
      </c>
      <c r="K64" s="21">
        <f t="shared" si="14"/>
        <v>0</v>
      </c>
      <c r="L64" s="22">
        <f t="shared" si="15"/>
        <v>0</v>
      </c>
      <c r="M64" s="22">
        <f t="shared" si="16"/>
        <v>0</v>
      </c>
      <c r="N64" s="22">
        <f t="shared" si="17"/>
        <v>0</v>
      </c>
      <c r="O64" s="22">
        <f t="shared" si="18"/>
        <v>10250</v>
      </c>
      <c r="P64" s="22">
        <v>0</v>
      </c>
      <c r="Q64" s="22">
        <v>0</v>
      </c>
      <c r="R64" s="22">
        <f t="shared" si="19"/>
        <v>10250</v>
      </c>
      <c r="S64" s="36"/>
    </row>
    <row r="65" s="5" customFormat="1" ht="20" customHeight="1" spans="1:19">
      <c r="A65" s="21">
        <v>59</v>
      </c>
      <c r="B65" s="21" t="s">
        <v>79</v>
      </c>
      <c r="C65" s="21">
        <v>0</v>
      </c>
      <c r="D65" s="21">
        <v>45</v>
      </c>
      <c r="E65" s="21">
        <f t="shared" si="10"/>
        <v>45</v>
      </c>
      <c r="F65" s="22">
        <f t="shared" si="11"/>
        <v>0</v>
      </c>
      <c r="G65" s="22">
        <f t="shared" si="12"/>
        <v>11250</v>
      </c>
      <c r="H65" s="22">
        <f t="shared" si="13"/>
        <v>11250</v>
      </c>
      <c r="I65" s="21">
        <v>0</v>
      </c>
      <c r="J65" s="35">
        <v>126</v>
      </c>
      <c r="K65" s="21">
        <f t="shared" si="14"/>
        <v>126</v>
      </c>
      <c r="L65" s="22">
        <f t="shared" si="15"/>
        <v>0</v>
      </c>
      <c r="M65" s="22">
        <f t="shared" si="16"/>
        <v>63000</v>
      </c>
      <c r="N65" s="22">
        <f t="shared" si="17"/>
        <v>63000</v>
      </c>
      <c r="O65" s="22">
        <f t="shared" si="18"/>
        <v>74250</v>
      </c>
      <c r="P65" s="22">
        <v>0</v>
      </c>
      <c r="Q65" s="22">
        <v>0</v>
      </c>
      <c r="R65" s="22">
        <f t="shared" si="19"/>
        <v>74250</v>
      </c>
      <c r="S65" s="36"/>
    </row>
    <row r="66" s="5" customFormat="1" ht="20" customHeight="1" spans="1:19">
      <c r="A66" s="21">
        <v>60</v>
      </c>
      <c r="B66" s="21" t="s">
        <v>80</v>
      </c>
      <c r="C66" s="21">
        <v>0</v>
      </c>
      <c r="D66" s="21">
        <v>7</v>
      </c>
      <c r="E66" s="21">
        <f t="shared" si="10"/>
        <v>7</v>
      </c>
      <c r="F66" s="22">
        <f t="shared" si="11"/>
        <v>0</v>
      </c>
      <c r="G66" s="22">
        <f t="shared" si="12"/>
        <v>1750</v>
      </c>
      <c r="H66" s="22">
        <f t="shared" si="13"/>
        <v>1750</v>
      </c>
      <c r="I66" s="21">
        <v>0</v>
      </c>
      <c r="J66" s="35">
        <v>0</v>
      </c>
      <c r="K66" s="21">
        <f t="shared" si="14"/>
        <v>0</v>
      </c>
      <c r="L66" s="22">
        <f t="shared" si="15"/>
        <v>0</v>
      </c>
      <c r="M66" s="22">
        <f t="shared" si="16"/>
        <v>0</v>
      </c>
      <c r="N66" s="22">
        <f t="shared" si="17"/>
        <v>0</v>
      </c>
      <c r="O66" s="22">
        <f t="shared" si="18"/>
        <v>1750</v>
      </c>
      <c r="P66" s="22">
        <v>0</v>
      </c>
      <c r="Q66" s="22">
        <v>0</v>
      </c>
      <c r="R66" s="22">
        <f t="shared" si="19"/>
        <v>1750</v>
      </c>
      <c r="S66" s="36"/>
    </row>
    <row r="67" s="5" customFormat="1" ht="20" customHeight="1" spans="1:19">
      <c r="A67" s="21">
        <v>61</v>
      </c>
      <c r="B67" s="21" t="s">
        <v>81</v>
      </c>
      <c r="C67" s="21">
        <v>0</v>
      </c>
      <c r="D67" s="21">
        <v>13</v>
      </c>
      <c r="E67" s="21">
        <f t="shared" si="10"/>
        <v>13</v>
      </c>
      <c r="F67" s="22">
        <f t="shared" si="11"/>
        <v>0</v>
      </c>
      <c r="G67" s="22">
        <f t="shared" si="12"/>
        <v>3250</v>
      </c>
      <c r="H67" s="22">
        <f t="shared" si="13"/>
        <v>3250</v>
      </c>
      <c r="I67" s="21">
        <v>0</v>
      </c>
      <c r="J67" s="35">
        <v>0</v>
      </c>
      <c r="K67" s="21">
        <f t="shared" si="14"/>
        <v>0</v>
      </c>
      <c r="L67" s="22">
        <f t="shared" si="15"/>
        <v>0</v>
      </c>
      <c r="M67" s="22">
        <f t="shared" si="16"/>
        <v>0</v>
      </c>
      <c r="N67" s="22">
        <f t="shared" si="17"/>
        <v>0</v>
      </c>
      <c r="O67" s="22">
        <f t="shared" si="18"/>
        <v>3250</v>
      </c>
      <c r="P67" s="22">
        <v>0</v>
      </c>
      <c r="Q67" s="22">
        <v>0</v>
      </c>
      <c r="R67" s="22">
        <f t="shared" si="19"/>
        <v>3250</v>
      </c>
      <c r="S67" s="36"/>
    </row>
    <row r="68" s="5" customFormat="1" ht="20" customHeight="1" spans="1:19">
      <c r="A68" s="21">
        <v>62</v>
      </c>
      <c r="B68" s="21" t="s">
        <v>82</v>
      </c>
      <c r="C68" s="21">
        <v>0</v>
      </c>
      <c r="D68" s="21">
        <v>1</v>
      </c>
      <c r="E68" s="21">
        <f t="shared" si="10"/>
        <v>1</v>
      </c>
      <c r="F68" s="22">
        <f t="shared" si="11"/>
        <v>0</v>
      </c>
      <c r="G68" s="22">
        <f t="shared" si="12"/>
        <v>250</v>
      </c>
      <c r="H68" s="22">
        <f t="shared" si="13"/>
        <v>250</v>
      </c>
      <c r="I68" s="21">
        <v>0</v>
      </c>
      <c r="J68" s="35">
        <v>0</v>
      </c>
      <c r="K68" s="21">
        <f t="shared" si="14"/>
        <v>0</v>
      </c>
      <c r="L68" s="22">
        <f t="shared" si="15"/>
        <v>0</v>
      </c>
      <c r="M68" s="22">
        <f t="shared" si="16"/>
        <v>0</v>
      </c>
      <c r="N68" s="22">
        <f t="shared" si="17"/>
        <v>0</v>
      </c>
      <c r="O68" s="22">
        <f t="shared" si="18"/>
        <v>250</v>
      </c>
      <c r="P68" s="22">
        <v>0</v>
      </c>
      <c r="Q68" s="22">
        <v>0</v>
      </c>
      <c r="R68" s="22">
        <f t="shared" si="19"/>
        <v>250</v>
      </c>
      <c r="S68" s="36"/>
    </row>
    <row r="69" s="5" customFormat="1" ht="20" customHeight="1" spans="1:19">
      <c r="A69" s="21">
        <v>63</v>
      </c>
      <c r="B69" s="21" t="s">
        <v>83</v>
      </c>
      <c r="C69" s="21">
        <v>0</v>
      </c>
      <c r="D69" s="21">
        <v>10</v>
      </c>
      <c r="E69" s="21">
        <f t="shared" si="10"/>
        <v>10</v>
      </c>
      <c r="F69" s="22">
        <f t="shared" si="11"/>
        <v>0</v>
      </c>
      <c r="G69" s="22">
        <f t="shared" si="12"/>
        <v>2500</v>
      </c>
      <c r="H69" s="22">
        <f t="shared" si="13"/>
        <v>2500</v>
      </c>
      <c r="I69" s="21">
        <v>0</v>
      </c>
      <c r="J69" s="35">
        <v>0</v>
      </c>
      <c r="K69" s="21">
        <f t="shared" si="14"/>
        <v>0</v>
      </c>
      <c r="L69" s="22">
        <f t="shared" si="15"/>
        <v>0</v>
      </c>
      <c r="M69" s="22">
        <f t="shared" si="16"/>
        <v>0</v>
      </c>
      <c r="N69" s="22">
        <f t="shared" si="17"/>
        <v>0</v>
      </c>
      <c r="O69" s="22">
        <f t="shared" si="18"/>
        <v>2500</v>
      </c>
      <c r="P69" s="22">
        <v>0</v>
      </c>
      <c r="Q69" s="22">
        <v>0</v>
      </c>
      <c r="R69" s="22">
        <f t="shared" si="19"/>
        <v>2500</v>
      </c>
      <c r="S69" s="36"/>
    </row>
    <row r="70" s="5" customFormat="1" ht="20" customHeight="1" spans="1:19">
      <c r="A70" s="21">
        <v>64</v>
      </c>
      <c r="B70" s="23" t="s">
        <v>84</v>
      </c>
      <c r="C70" s="21">
        <v>4</v>
      </c>
      <c r="D70" s="21">
        <v>24</v>
      </c>
      <c r="E70" s="21">
        <f t="shared" si="10"/>
        <v>28</v>
      </c>
      <c r="F70" s="22">
        <f t="shared" si="11"/>
        <v>1250</v>
      </c>
      <c r="G70" s="22">
        <f t="shared" si="12"/>
        <v>6000</v>
      </c>
      <c r="H70" s="22">
        <f t="shared" si="13"/>
        <v>7250</v>
      </c>
      <c r="I70" s="21">
        <v>61</v>
      </c>
      <c r="J70" s="35">
        <v>53</v>
      </c>
      <c r="K70" s="21">
        <f t="shared" si="14"/>
        <v>114</v>
      </c>
      <c r="L70" s="22">
        <f t="shared" si="15"/>
        <v>38125</v>
      </c>
      <c r="M70" s="22">
        <f t="shared" si="16"/>
        <v>26500</v>
      </c>
      <c r="N70" s="22">
        <f t="shared" si="17"/>
        <v>64625</v>
      </c>
      <c r="O70" s="22">
        <f t="shared" si="18"/>
        <v>71875</v>
      </c>
      <c r="P70" s="22">
        <v>0</v>
      </c>
      <c r="Q70" s="22">
        <v>0</v>
      </c>
      <c r="R70" s="22">
        <f t="shared" si="19"/>
        <v>71875</v>
      </c>
      <c r="S70" s="36"/>
    </row>
    <row r="71" s="5" customFormat="1" ht="20" customHeight="1" spans="1:19">
      <c r="A71" s="21">
        <v>65</v>
      </c>
      <c r="B71" s="19" t="s">
        <v>85</v>
      </c>
      <c r="C71" s="21">
        <v>0</v>
      </c>
      <c r="D71" s="21">
        <v>51</v>
      </c>
      <c r="E71" s="21">
        <f t="shared" si="10"/>
        <v>51</v>
      </c>
      <c r="F71" s="22">
        <f t="shared" si="11"/>
        <v>0</v>
      </c>
      <c r="G71" s="22">
        <f t="shared" si="12"/>
        <v>12750</v>
      </c>
      <c r="H71" s="22">
        <f t="shared" si="13"/>
        <v>12750</v>
      </c>
      <c r="I71" s="21">
        <v>31</v>
      </c>
      <c r="J71" s="35">
        <v>0</v>
      </c>
      <c r="K71" s="21">
        <f t="shared" si="14"/>
        <v>31</v>
      </c>
      <c r="L71" s="22">
        <f t="shared" si="15"/>
        <v>19375</v>
      </c>
      <c r="M71" s="22">
        <f t="shared" si="16"/>
        <v>0</v>
      </c>
      <c r="N71" s="22">
        <f t="shared" si="17"/>
        <v>19375</v>
      </c>
      <c r="O71" s="22">
        <f t="shared" si="18"/>
        <v>32125</v>
      </c>
      <c r="P71" s="22">
        <v>0</v>
      </c>
      <c r="Q71" s="22">
        <v>0</v>
      </c>
      <c r="R71" s="22">
        <f t="shared" si="19"/>
        <v>32125</v>
      </c>
      <c r="S71" s="36"/>
    </row>
    <row r="72" s="5" customFormat="1" ht="20" customHeight="1" spans="1:19">
      <c r="A72" s="21">
        <v>66</v>
      </c>
      <c r="B72" s="21" t="s">
        <v>86</v>
      </c>
      <c r="C72" s="21">
        <v>0</v>
      </c>
      <c r="D72" s="21">
        <v>41</v>
      </c>
      <c r="E72" s="21">
        <f t="shared" si="10"/>
        <v>41</v>
      </c>
      <c r="F72" s="22">
        <f t="shared" si="11"/>
        <v>0</v>
      </c>
      <c r="G72" s="22">
        <f t="shared" si="12"/>
        <v>10250</v>
      </c>
      <c r="H72" s="22">
        <f t="shared" si="13"/>
        <v>10250</v>
      </c>
      <c r="I72" s="21">
        <v>0</v>
      </c>
      <c r="J72" s="35">
        <v>0</v>
      </c>
      <c r="K72" s="21">
        <f t="shared" si="14"/>
        <v>0</v>
      </c>
      <c r="L72" s="22">
        <f t="shared" si="15"/>
        <v>0</v>
      </c>
      <c r="M72" s="22">
        <f t="shared" si="16"/>
        <v>0</v>
      </c>
      <c r="N72" s="22">
        <f t="shared" si="17"/>
        <v>0</v>
      </c>
      <c r="O72" s="22">
        <f t="shared" si="18"/>
        <v>10250</v>
      </c>
      <c r="P72" s="22">
        <v>0</v>
      </c>
      <c r="Q72" s="22">
        <v>0</v>
      </c>
      <c r="R72" s="22">
        <f t="shared" si="19"/>
        <v>10250</v>
      </c>
      <c r="S72" s="36"/>
    </row>
    <row r="73" s="5" customFormat="1" ht="20" customHeight="1" spans="1:19">
      <c r="A73" s="21">
        <v>67</v>
      </c>
      <c r="B73" s="21" t="s">
        <v>87</v>
      </c>
      <c r="C73" s="21">
        <v>0</v>
      </c>
      <c r="D73" s="21">
        <v>25</v>
      </c>
      <c r="E73" s="21">
        <f t="shared" si="10"/>
        <v>25</v>
      </c>
      <c r="F73" s="22">
        <f t="shared" si="11"/>
        <v>0</v>
      </c>
      <c r="G73" s="22">
        <f t="shared" si="12"/>
        <v>6250</v>
      </c>
      <c r="H73" s="22">
        <f t="shared" si="13"/>
        <v>6250</v>
      </c>
      <c r="I73" s="21"/>
      <c r="J73" s="35">
        <v>0</v>
      </c>
      <c r="K73" s="21">
        <f t="shared" si="14"/>
        <v>0</v>
      </c>
      <c r="L73" s="22">
        <f t="shared" si="15"/>
        <v>0</v>
      </c>
      <c r="M73" s="22">
        <f t="shared" si="16"/>
        <v>0</v>
      </c>
      <c r="N73" s="22">
        <f t="shared" si="17"/>
        <v>0</v>
      </c>
      <c r="O73" s="22">
        <f t="shared" si="18"/>
        <v>6250</v>
      </c>
      <c r="P73" s="22">
        <v>0</v>
      </c>
      <c r="Q73" s="22">
        <v>0</v>
      </c>
      <c r="R73" s="22">
        <f t="shared" si="19"/>
        <v>6250</v>
      </c>
      <c r="S73" s="36"/>
    </row>
    <row r="74" s="5" customFormat="1" ht="20" customHeight="1" spans="1:19">
      <c r="A74" s="21">
        <v>68</v>
      </c>
      <c r="B74" s="23" t="s">
        <v>88</v>
      </c>
      <c r="C74" s="21">
        <v>0</v>
      </c>
      <c r="D74" s="21">
        <v>50</v>
      </c>
      <c r="E74" s="21">
        <f t="shared" si="10"/>
        <v>50</v>
      </c>
      <c r="F74" s="22">
        <f t="shared" si="11"/>
        <v>0</v>
      </c>
      <c r="G74" s="22">
        <f t="shared" si="12"/>
        <v>12500</v>
      </c>
      <c r="H74" s="22">
        <f t="shared" si="13"/>
        <v>12500</v>
      </c>
      <c r="I74" s="21">
        <v>0</v>
      </c>
      <c r="J74" s="35">
        <v>0</v>
      </c>
      <c r="K74" s="21">
        <f t="shared" si="14"/>
        <v>0</v>
      </c>
      <c r="L74" s="22">
        <f t="shared" si="15"/>
        <v>0</v>
      </c>
      <c r="M74" s="22">
        <f t="shared" si="16"/>
        <v>0</v>
      </c>
      <c r="N74" s="22">
        <f t="shared" si="17"/>
        <v>0</v>
      </c>
      <c r="O74" s="22">
        <f t="shared" si="18"/>
        <v>12500</v>
      </c>
      <c r="P74" s="22">
        <v>0</v>
      </c>
      <c r="Q74" s="22">
        <v>0</v>
      </c>
      <c r="R74" s="22">
        <f t="shared" si="19"/>
        <v>12500</v>
      </c>
      <c r="S74" s="36"/>
    </row>
    <row r="75" s="6" customFormat="1" ht="20" customHeight="1" spans="1:19">
      <c r="A75" s="37" t="s">
        <v>89</v>
      </c>
      <c r="B75" s="37"/>
      <c r="C75" s="21">
        <f>SUM(C7:C74)</f>
        <v>329</v>
      </c>
      <c r="D75" s="21">
        <f>SUM(D7:D74)</f>
        <v>1403</v>
      </c>
      <c r="E75" s="21">
        <f t="shared" ref="D75:J75" si="20">SUM(E7:E74)</f>
        <v>1732</v>
      </c>
      <c r="F75" s="21">
        <f t="shared" si="20"/>
        <v>102812.5</v>
      </c>
      <c r="G75" s="21">
        <f t="shared" si="20"/>
        <v>350750</v>
      </c>
      <c r="H75" s="21">
        <f t="shared" si="20"/>
        <v>453562.5</v>
      </c>
      <c r="I75" s="21">
        <f t="shared" si="20"/>
        <v>1725</v>
      </c>
      <c r="J75" s="21">
        <f t="shared" si="20"/>
        <v>487</v>
      </c>
      <c r="K75" s="21">
        <f t="shared" si="14"/>
        <v>2212</v>
      </c>
      <c r="L75" s="38">
        <f t="shared" si="15"/>
        <v>1078125</v>
      </c>
      <c r="M75" s="22">
        <f t="shared" si="16"/>
        <v>243500</v>
      </c>
      <c r="N75" s="22">
        <f t="shared" si="17"/>
        <v>1321625</v>
      </c>
      <c r="O75" s="22">
        <f>SUM(O7:O74)</f>
        <v>1775187.5</v>
      </c>
      <c r="P75" s="22">
        <f>SUM(P7:P74)</f>
        <v>0</v>
      </c>
      <c r="Q75" s="22">
        <f>SUM(Q7:Q74)</f>
        <v>500</v>
      </c>
      <c r="R75" s="22">
        <f>SUM(R7:R74)</f>
        <v>1775687.5</v>
      </c>
      <c r="S75" s="39"/>
    </row>
  </sheetData>
  <mergeCells count="20">
    <mergeCell ref="A1:B1"/>
    <mergeCell ref="A2:R2"/>
    <mergeCell ref="A3:E3"/>
    <mergeCell ref="F3:J3"/>
    <mergeCell ref="L3:N3"/>
    <mergeCell ref="P3:R3"/>
    <mergeCell ref="C4:H4"/>
    <mergeCell ref="I4:N4"/>
    <mergeCell ref="C5:E5"/>
    <mergeCell ref="F5:H5"/>
    <mergeCell ref="I5:K5"/>
    <mergeCell ref="L5:N5"/>
    <mergeCell ref="A75:B75"/>
    <mergeCell ref="A4:A6"/>
    <mergeCell ref="B4:B6"/>
    <mergeCell ref="O4:O6"/>
    <mergeCell ref="P4:P6"/>
    <mergeCell ref="Q4:Q6"/>
    <mergeCell ref="R4:R6"/>
    <mergeCell ref="S4:S6"/>
  </mergeCells>
  <pageMargins left="0.786805555555556" right="0.786805555555556" top="0.786805555555556" bottom="0.786805555555556" header="0.5" footer="0.590277777777778"/>
  <pageSetup paperSize="9" scale="85" fitToHeight="0" orientation="landscape" horizontalDpi="600"/>
  <headerFooter>
    <oddFooter>&amp;C共&amp;N页第&amp;P页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2022春资金分配表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淡定</cp:lastModifiedBy>
  <dcterms:created xsi:type="dcterms:W3CDTF">2016-12-02T10:52:00Z</dcterms:created>
  <cp:lastPrinted>2021-09-13T04:57:00Z</cp:lastPrinted>
  <dcterms:modified xsi:type="dcterms:W3CDTF">2022-06-18T02:02:40Z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6CE9B51B900D4616BF9F15AFD92411B4</vt:lpwstr>
  </property>
  <property fmtid="{D5CDD505-2E9C-101B-9397-08002B2CF9AE}" pid="4" name="commondata">
    <vt:lpwstr>eyJoZGlkIjoiNjVmYjc0MzgwMmJmNzBjZGNiN2VhNjFlMzJjYjhlNjAifQ==</vt:lpwstr>
  </property>
</Properties>
</file>