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6"/>
  <workbookPr/>
  <bookViews>
    <workbookView xWindow="0" yWindow="0" windowWidth="20730" windowHeight="11760"/>
  </bookViews>
  <sheets>
    <sheet name="2023春资金分配表" sheetId="15" r:id="rId1"/>
  </sheets>
  <definedNames>
    <definedName name="_xlnm._FilterDatabase" localSheetId="0" hidden="1">'2023春资金分配表'!$A$5:$R$69</definedName>
    <definedName name="_xlnm.Print_Titles" localSheetId="0">'2023春资金分配表'!$3:$5</definedName>
  </definedNames>
  <calcPr calcId="125725"/>
</workbook>
</file>

<file path=xl/calcChain.xml><?xml version="1.0" encoding="utf-8"?>
<calcChain xmlns="http://schemas.openxmlformats.org/spreadsheetml/2006/main">
  <c r="Q69" i="15"/>
  <c r="P69"/>
  <c r="J69"/>
  <c r="I69"/>
  <c r="D69"/>
  <c r="C69"/>
  <c r="M68"/>
  <c r="L68"/>
  <c r="N68" s="1"/>
  <c r="K68"/>
  <c r="G68"/>
  <c r="F68"/>
  <c r="E68"/>
  <c r="M67"/>
  <c r="L67"/>
  <c r="K67"/>
  <c r="G67"/>
  <c r="F67"/>
  <c r="E67"/>
  <c r="M66"/>
  <c r="L66"/>
  <c r="N66" s="1"/>
  <c r="K66"/>
  <c r="G66"/>
  <c r="F66"/>
  <c r="E66"/>
  <c r="M65"/>
  <c r="L65"/>
  <c r="K65"/>
  <c r="G65"/>
  <c r="F65"/>
  <c r="E65"/>
  <c r="M64"/>
  <c r="L64"/>
  <c r="N64" s="1"/>
  <c r="K64"/>
  <c r="G64"/>
  <c r="F64"/>
  <c r="E64"/>
  <c r="M63"/>
  <c r="L63"/>
  <c r="K63"/>
  <c r="G63"/>
  <c r="F63"/>
  <c r="E63"/>
  <c r="M62"/>
  <c r="L62"/>
  <c r="N62" s="1"/>
  <c r="K62"/>
  <c r="G62"/>
  <c r="F62"/>
  <c r="E62"/>
  <c r="M61"/>
  <c r="L61"/>
  <c r="K61"/>
  <c r="G61"/>
  <c r="F61"/>
  <c r="E61"/>
  <c r="M60"/>
  <c r="L60"/>
  <c r="N60" s="1"/>
  <c r="K60"/>
  <c r="G60"/>
  <c r="F60"/>
  <c r="E60"/>
  <c r="M59"/>
  <c r="L59"/>
  <c r="K59"/>
  <c r="G59"/>
  <c r="F59"/>
  <c r="E59"/>
  <c r="M58"/>
  <c r="L58"/>
  <c r="N58" s="1"/>
  <c r="K58"/>
  <c r="G58"/>
  <c r="F58"/>
  <c r="E58"/>
  <c r="M57"/>
  <c r="L57"/>
  <c r="K57"/>
  <c r="G57"/>
  <c r="F57"/>
  <c r="E57"/>
  <c r="M56"/>
  <c r="L56"/>
  <c r="N56" s="1"/>
  <c r="K56"/>
  <c r="G56"/>
  <c r="F56"/>
  <c r="E56"/>
  <c r="M55"/>
  <c r="L55"/>
  <c r="K55"/>
  <c r="G55"/>
  <c r="F55"/>
  <c r="E55"/>
  <c r="M54"/>
  <c r="L54"/>
  <c r="N54" s="1"/>
  <c r="K54"/>
  <c r="G54"/>
  <c r="F54"/>
  <c r="E54"/>
  <c r="M53"/>
  <c r="L53"/>
  <c r="K53"/>
  <c r="G53"/>
  <c r="F53"/>
  <c r="E53"/>
  <c r="M52"/>
  <c r="L52"/>
  <c r="N52" s="1"/>
  <c r="K52"/>
  <c r="G52"/>
  <c r="F52"/>
  <c r="E52"/>
  <c r="M51"/>
  <c r="L51"/>
  <c r="K51"/>
  <c r="G51"/>
  <c r="F51"/>
  <c r="E51"/>
  <c r="M50"/>
  <c r="L50"/>
  <c r="N50" s="1"/>
  <c r="K50"/>
  <c r="G50"/>
  <c r="F50"/>
  <c r="E50"/>
  <c r="M49"/>
  <c r="L49"/>
  <c r="K49"/>
  <c r="G49"/>
  <c r="F49"/>
  <c r="E49"/>
  <c r="M48"/>
  <c r="L48"/>
  <c r="N48" s="1"/>
  <c r="K48"/>
  <c r="G48"/>
  <c r="F48"/>
  <c r="E48"/>
  <c r="M47"/>
  <c r="L47"/>
  <c r="K47"/>
  <c r="G47"/>
  <c r="F47"/>
  <c r="E47"/>
  <c r="M46"/>
  <c r="L46"/>
  <c r="N46" s="1"/>
  <c r="K46"/>
  <c r="G46"/>
  <c r="F46"/>
  <c r="E46"/>
  <c r="M45"/>
  <c r="L45"/>
  <c r="K45"/>
  <c r="G45"/>
  <c r="F45"/>
  <c r="E45"/>
  <c r="M44"/>
  <c r="L44"/>
  <c r="N44" s="1"/>
  <c r="K44"/>
  <c r="G44"/>
  <c r="F44"/>
  <c r="E44"/>
  <c r="M43"/>
  <c r="L43"/>
  <c r="K43"/>
  <c r="G43"/>
  <c r="F43"/>
  <c r="E43"/>
  <c r="M42"/>
  <c r="L42"/>
  <c r="K42"/>
  <c r="G42"/>
  <c r="F42"/>
  <c r="E42"/>
  <c r="M41"/>
  <c r="L41"/>
  <c r="K41"/>
  <c r="G41"/>
  <c r="F41"/>
  <c r="E41"/>
  <c r="M40"/>
  <c r="L40"/>
  <c r="N40" s="1"/>
  <c r="K40"/>
  <c r="G40"/>
  <c r="F40"/>
  <c r="E40"/>
  <c r="M39"/>
  <c r="L39"/>
  <c r="K39"/>
  <c r="G39"/>
  <c r="F39"/>
  <c r="E39"/>
  <c r="M38"/>
  <c r="L38"/>
  <c r="K38"/>
  <c r="G38"/>
  <c r="F38"/>
  <c r="E38"/>
  <c r="M37"/>
  <c r="L37"/>
  <c r="K37"/>
  <c r="G37"/>
  <c r="F37"/>
  <c r="E37"/>
  <c r="M36"/>
  <c r="L36"/>
  <c r="N36" s="1"/>
  <c r="K36"/>
  <c r="G36"/>
  <c r="F36"/>
  <c r="E36"/>
  <c r="M35"/>
  <c r="L35"/>
  <c r="K35"/>
  <c r="G35"/>
  <c r="F35"/>
  <c r="E35"/>
  <c r="M34"/>
  <c r="L34"/>
  <c r="K34"/>
  <c r="G34"/>
  <c r="F34"/>
  <c r="E34"/>
  <c r="M33"/>
  <c r="L33"/>
  <c r="K33"/>
  <c r="G33"/>
  <c r="F33"/>
  <c r="E33"/>
  <c r="M32"/>
  <c r="L32"/>
  <c r="N32" s="1"/>
  <c r="K32"/>
  <c r="G32"/>
  <c r="F32"/>
  <c r="E32"/>
  <c r="M31"/>
  <c r="L31"/>
  <c r="K31"/>
  <c r="G31"/>
  <c r="F31"/>
  <c r="E31"/>
  <c r="M30"/>
  <c r="L30"/>
  <c r="K30"/>
  <c r="G30"/>
  <c r="F30"/>
  <c r="E30"/>
  <c r="M29"/>
  <c r="L29"/>
  <c r="K29"/>
  <c r="G29"/>
  <c r="F29"/>
  <c r="E29"/>
  <c r="M28"/>
  <c r="L28"/>
  <c r="N28" s="1"/>
  <c r="K28"/>
  <c r="G28"/>
  <c r="F28"/>
  <c r="E28"/>
  <c r="M27"/>
  <c r="L27"/>
  <c r="K27"/>
  <c r="G27"/>
  <c r="F27"/>
  <c r="E27"/>
  <c r="M26"/>
  <c r="L26"/>
  <c r="K26"/>
  <c r="G26"/>
  <c r="F26"/>
  <c r="E26"/>
  <c r="M25"/>
  <c r="L25"/>
  <c r="K25"/>
  <c r="G25"/>
  <c r="F25"/>
  <c r="E25"/>
  <c r="M24"/>
  <c r="L24"/>
  <c r="N24" s="1"/>
  <c r="K24"/>
  <c r="G24"/>
  <c r="F24"/>
  <c r="E24"/>
  <c r="M23"/>
  <c r="L23"/>
  <c r="K23"/>
  <c r="G23"/>
  <c r="F23"/>
  <c r="E23"/>
  <c r="M22"/>
  <c r="L22"/>
  <c r="K22"/>
  <c r="G22"/>
  <c r="F22"/>
  <c r="E22"/>
  <c r="M21"/>
  <c r="L21"/>
  <c r="K21"/>
  <c r="G21"/>
  <c r="F21"/>
  <c r="E21"/>
  <c r="M20"/>
  <c r="L20"/>
  <c r="N20" s="1"/>
  <c r="K20"/>
  <c r="G20"/>
  <c r="F20"/>
  <c r="E20"/>
  <c r="M19"/>
  <c r="L19"/>
  <c r="K19"/>
  <c r="G19"/>
  <c r="F19"/>
  <c r="E19"/>
  <c r="M18"/>
  <c r="L18"/>
  <c r="K18"/>
  <c r="G18"/>
  <c r="F18"/>
  <c r="E18"/>
  <c r="M17"/>
  <c r="L17"/>
  <c r="K17"/>
  <c r="G17"/>
  <c r="F17"/>
  <c r="E17"/>
  <c r="M16"/>
  <c r="L16"/>
  <c r="N16" s="1"/>
  <c r="K16"/>
  <c r="G16"/>
  <c r="F16"/>
  <c r="E16"/>
  <c r="M15"/>
  <c r="L15"/>
  <c r="K15"/>
  <c r="G15"/>
  <c r="F15"/>
  <c r="E15"/>
  <c r="M14"/>
  <c r="L14"/>
  <c r="K14"/>
  <c r="G14"/>
  <c r="F14"/>
  <c r="E14"/>
  <c r="M13"/>
  <c r="L13"/>
  <c r="K13"/>
  <c r="G13"/>
  <c r="F13"/>
  <c r="E13"/>
  <c r="M12"/>
  <c r="L12"/>
  <c r="K12"/>
  <c r="G12"/>
  <c r="F12"/>
  <c r="E12"/>
  <c r="M11"/>
  <c r="L11"/>
  <c r="K11"/>
  <c r="G11"/>
  <c r="F11"/>
  <c r="E11"/>
  <c r="M10"/>
  <c r="L10"/>
  <c r="K10"/>
  <c r="G10"/>
  <c r="F10"/>
  <c r="E10"/>
  <c r="M9"/>
  <c r="L9"/>
  <c r="K9"/>
  <c r="G9"/>
  <c r="F9"/>
  <c r="E9"/>
  <c r="M8"/>
  <c r="L8"/>
  <c r="K8"/>
  <c r="G8"/>
  <c r="F8"/>
  <c r="E8"/>
  <c r="M7"/>
  <c r="L7"/>
  <c r="K7"/>
  <c r="G7"/>
  <c r="F7"/>
  <c r="E7"/>
  <c r="M6"/>
  <c r="L6"/>
  <c r="K6"/>
  <c r="G6"/>
  <c r="F6"/>
  <c r="E6"/>
  <c r="E69" l="1"/>
  <c r="F69"/>
  <c r="H10"/>
  <c r="H14"/>
  <c r="H18"/>
  <c r="O18" s="1"/>
  <c r="R18" s="1"/>
  <c r="H22"/>
  <c r="H26"/>
  <c r="H30"/>
  <c r="H34"/>
  <c r="H38"/>
  <c r="H42"/>
  <c r="H44"/>
  <c r="O44" s="1"/>
  <c r="R44" s="1"/>
  <c r="H46"/>
  <c r="O46" s="1"/>
  <c r="R46" s="1"/>
  <c r="H48"/>
  <c r="H50"/>
  <c r="H52"/>
  <c r="O52" s="1"/>
  <c r="R52" s="1"/>
  <c r="H54"/>
  <c r="O54" s="1"/>
  <c r="R54" s="1"/>
  <c r="H56"/>
  <c r="O56" s="1"/>
  <c r="R56" s="1"/>
  <c r="H58"/>
  <c r="H60"/>
  <c r="O60" s="1"/>
  <c r="R60" s="1"/>
  <c r="H62"/>
  <c r="O62" s="1"/>
  <c r="R62" s="1"/>
  <c r="H64"/>
  <c r="H66"/>
  <c r="H68"/>
  <c r="O68" s="1"/>
  <c r="R68" s="1"/>
  <c r="H17"/>
  <c r="H21"/>
  <c r="H25"/>
  <c r="H29"/>
  <c r="H33"/>
  <c r="H37"/>
  <c r="H41"/>
  <c r="H45"/>
  <c r="H47"/>
  <c r="H49"/>
  <c r="H51"/>
  <c r="H53"/>
  <c r="H55"/>
  <c r="H57"/>
  <c r="H59"/>
  <c r="H61"/>
  <c r="H63"/>
  <c r="H65"/>
  <c r="H67"/>
  <c r="M69"/>
  <c r="N8"/>
  <c r="N12"/>
  <c r="K69"/>
  <c r="H9"/>
  <c r="H13"/>
  <c r="O13" s="1"/>
  <c r="R13" s="1"/>
  <c r="N9"/>
  <c r="N13"/>
  <c r="N17"/>
  <c r="N21"/>
  <c r="N25"/>
  <c r="O25" s="1"/>
  <c r="R25" s="1"/>
  <c r="N29"/>
  <c r="N33"/>
  <c r="N37"/>
  <c r="N41"/>
  <c r="N43"/>
  <c r="N45"/>
  <c r="N47"/>
  <c r="N49"/>
  <c r="N51"/>
  <c r="N53"/>
  <c r="N55"/>
  <c r="N57"/>
  <c r="N59"/>
  <c r="N61"/>
  <c r="N63"/>
  <c r="N65"/>
  <c r="N67"/>
  <c r="N6"/>
  <c r="H7"/>
  <c r="N10"/>
  <c r="O10" s="1"/>
  <c r="R10" s="1"/>
  <c r="H11"/>
  <c r="N14"/>
  <c r="O14" s="1"/>
  <c r="R14" s="1"/>
  <c r="H15"/>
  <c r="N18"/>
  <c r="H19"/>
  <c r="N22"/>
  <c r="O22" s="1"/>
  <c r="R22" s="1"/>
  <c r="H23"/>
  <c r="N26"/>
  <c r="O26" s="1"/>
  <c r="R26" s="1"/>
  <c r="H27"/>
  <c r="N30"/>
  <c r="O30" s="1"/>
  <c r="R30" s="1"/>
  <c r="H31"/>
  <c r="N34"/>
  <c r="H35"/>
  <c r="N38"/>
  <c r="O38" s="1"/>
  <c r="R38" s="1"/>
  <c r="H39"/>
  <c r="N42"/>
  <c r="O42" s="1"/>
  <c r="R42" s="1"/>
  <c r="H43"/>
  <c r="O43" s="1"/>
  <c r="R43" s="1"/>
  <c r="N7"/>
  <c r="H8"/>
  <c r="O8" s="1"/>
  <c r="R8" s="1"/>
  <c r="N11"/>
  <c r="H12"/>
  <c r="N15"/>
  <c r="H16"/>
  <c r="O16" s="1"/>
  <c r="R16" s="1"/>
  <c r="N19"/>
  <c r="H20"/>
  <c r="O20" s="1"/>
  <c r="R20" s="1"/>
  <c r="N23"/>
  <c r="H24"/>
  <c r="O24" s="1"/>
  <c r="R24" s="1"/>
  <c r="N27"/>
  <c r="H28"/>
  <c r="O28" s="1"/>
  <c r="R28" s="1"/>
  <c r="N31"/>
  <c r="H32"/>
  <c r="O32" s="1"/>
  <c r="R32" s="1"/>
  <c r="N35"/>
  <c r="H36"/>
  <c r="O36" s="1"/>
  <c r="R36" s="1"/>
  <c r="N39"/>
  <c r="H40"/>
  <c r="O40" s="1"/>
  <c r="R40" s="1"/>
  <c r="G69"/>
  <c r="O41"/>
  <c r="R41" s="1"/>
  <c r="O48"/>
  <c r="R48" s="1"/>
  <c r="O50"/>
  <c r="R50" s="1"/>
  <c r="O58"/>
  <c r="R58" s="1"/>
  <c r="O64"/>
  <c r="R64" s="1"/>
  <c r="O66"/>
  <c r="R66" s="1"/>
  <c r="L69"/>
  <c r="H6"/>
  <c r="O9" l="1"/>
  <c r="R9" s="1"/>
  <c r="O29"/>
  <c r="R29" s="1"/>
  <c r="O17"/>
  <c r="R17" s="1"/>
  <c r="O33"/>
  <c r="R33" s="1"/>
  <c r="O34"/>
  <c r="R34" s="1"/>
  <c r="O37"/>
  <c r="R37" s="1"/>
  <c r="O21"/>
  <c r="R21" s="1"/>
  <c r="O57"/>
  <c r="R57" s="1"/>
  <c r="O67"/>
  <c r="R67" s="1"/>
  <c r="O63"/>
  <c r="R63" s="1"/>
  <c r="O55"/>
  <c r="R55" s="1"/>
  <c r="O47"/>
  <c r="R47" s="1"/>
  <c r="O65"/>
  <c r="R65" s="1"/>
  <c r="O49"/>
  <c r="R49" s="1"/>
  <c r="O12"/>
  <c r="R12" s="1"/>
  <c r="O59"/>
  <c r="R59" s="1"/>
  <c r="O51"/>
  <c r="R51" s="1"/>
  <c r="O61"/>
  <c r="R61" s="1"/>
  <c r="O53"/>
  <c r="R53" s="1"/>
  <c r="O45"/>
  <c r="R45" s="1"/>
  <c r="N69"/>
  <c r="O31"/>
  <c r="R31" s="1"/>
  <c r="O15"/>
  <c r="R15" s="1"/>
  <c r="O35"/>
  <c r="R35" s="1"/>
  <c r="O27"/>
  <c r="R27" s="1"/>
  <c r="O19"/>
  <c r="R19" s="1"/>
  <c r="O11"/>
  <c r="R11" s="1"/>
  <c r="O6"/>
  <c r="H69"/>
  <c r="O39"/>
  <c r="R39" s="1"/>
  <c r="O23"/>
  <c r="R23" s="1"/>
  <c r="O7"/>
  <c r="R7" s="1"/>
  <c r="R6" l="1"/>
  <c r="O69"/>
  <c r="R69" s="1"/>
</calcChain>
</file>

<file path=xl/sharedStrings.xml><?xml version="1.0" encoding="utf-8"?>
<sst xmlns="http://schemas.openxmlformats.org/spreadsheetml/2006/main" count="92" uniqueCount="85">
  <si>
    <t>开阳县2023年春季学期城乡义务教育阶段家庭经济困难学生生活费补助资金分配表</t>
  </si>
  <si>
    <t>序号</t>
  </si>
  <si>
    <t>学校名称</t>
  </si>
  <si>
    <t>非寄宿四类困难学生</t>
  </si>
  <si>
    <t>寄宿四类困难学生和其他家庭经济困难学生</t>
  </si>
  <si>
    <t>应补助资金合计</t>
  </si>
  <si>
    <t>追加2022年秋补助资金</t>
  </si>
  <si>
    <t>备注</t>
  </si>
  <si>
    <t>分配名额</t>
  </si>
  <si>
    <t>补助资金</t>
  </si>
  <si>
    <t>2022年秋资金划拨后教师垫付资金</t>
  </si>
  <si>
    <t>初中受助学生</t>
  </si>
  <si>
    <t>小学受助学生</t>
  </si>
  <si>
    <t>受助学生小计</t>
  </si>
  <si>
    <t>初中补助资金</t>
  </si>
  <si>
    <t>小学补助资金</t>
  </si>
  <si>
    <t>补助资金小计</t>
  </si>
  <si>
    <t>开阳县第二中学</t>
  </si>
  <si>
    <t>开阳县第四中学</t>
  </si>
  <si>
    <t>开阳县第五中学</t>
  </si>
  <si>
    <t>开阳县第一小学</t>
  </si>
  <si>
    <t>开阳县第二小学</t>
  </si>
  <si>
    <t>开阳县第三小学</t>
  </si>
  <si>
    <t>开阳县第四小学</t>
  </si>
  <si>
    <t>开阳县第五小学</t>
  </si>
  <si>
    <t>开阳县第六小学</t>
  </si>
  <si>
    <t>开阳县第七小学</t>
  </si>
  <si>
    <t>开阳县第八小学</t>
  </si>
  <si>
    <t>开阳县特殊教育学校</t>
  </si>
  <si>
    <t>开阳县云开街道石头民族小学</t>
  </si>
  <si>
    <t>开阳县硒城街道高云小学</t>
  </si>
  <si>
    <t>开阳县云开街道顶兆小学</t>
  </si>
  <si>
    <t>开阳县紫兴街道东湖小学</t>
  </si>
  <si>
    <t>开阳县紫兴街道顶方小学</t>
  </si>
  <si>
    <t>开阳县紫兴街道鱼上小学</t>
  </si>
  <si>
    <t>开阳县双流镇中心学校</t>
  </si>
  <si>
    <t>开阳县双流镇同心小学</t>
  </si>
  <si>
    <t>开阳县双流镇三合小学</t>
  </si>
  <si>
    <t>开阳县金中镇中心小学</t>
  </si>
  <si>
    <t>开阳县永温镇中心学校</t>
  </si>
  <si>
    <t>开阳县冯三镇中心学校</t>
  </si>
  <si>
    <t>开阳县冯三镇安坪小学</t>
  </si>
  <si>
    <t>开阳县冯三镇毛力教学点</t>
  </si>
  <si>
    <t>开阳县开阳黄冈学校</t>
  </si>
  <si>
    <t>资金划拨在冯三镇中心学校账户，由冯三镇中心学校组织发放</t>
  </si>
  <si>
    <t>开阳县楠木渡镇中心学校</t>
  </si>
  <si>
    <t>开阳县楠木渡镇黄木小学</t>
  </si>
  <si>
    <t>开阳县楠木渡镇中和小学</t>
  </si>
  <si>
    <t>开阳县楠木渡镇谷阳小学</t>
  </si>
  <si>
    <t>开阳县楠木渡镇新凤小学</t>
  </si>
  <si>
    <t>开阳县楠木渡镇两路小学</t>
  </si>
  <si>
    <t>开阳县楠木渡镇胜利小学</t>
  </si>
  <si>
    <t>开阳县宅吉乡中心学校</t>
  </si>
  <si>
    <t>开阳县宅吉乡保星小学</t>
  </si>
  <si>
    <t>开阳县花梨镇中心学校</t>
  </si>
  <si>
    <t>开阳县花梨镇翁昭小学</t>
  </si>
  <si>
    <t>开阳县花梨镇新山小学</t>
  </si>
  <si>
    <t>开阳县龙水乡中心学校</t>
  </si>
  <si>
    <t>开阳县龙水乡新坪教学点</t>
  </si>
  <si>
    <t>开阳县米坪乡中心学校</t>
  </si>
  <si>
    <t>开阳县南龙乡中心学校</t>
  </si>
  <si>
    <t>开阳县南龙乡田坎教学点</t>
  </si>
  <si>
    <t>开阳县南龙乡中桥小学</t>
  </si>
  <si>
    <t>开阳县民族学校</t>
  </si>
  <si>
    <t>开阳县禾丰乡山闹小学</t>
  </si>
  <si>
    <t>开阳县南江乡中心学校</t>
  </si>
  <si>
    <t>开阳县南江乡龙广小学</t>
  </si>
  <si>
    <t>开阳县南江乡双塘小学</t>
  </si>
  <si>
    <t>开阳县南江乡新隆小学</t>
  </si>
  <si>
    <t>开阳县龙岗镇中学</t>
  </si>
  <si>
    <t>开阳县龙岗镇中心小学</t>
  </si>
  <si>
    <t>开阳县龙岗镇水口小学</t>
  </si>
  <si>
    <t>开阳县龙岗镇格林教学点</t>
  </si>
  <si>
    <t>开阳县龙岗镇大荆小学</t>
  </si>
  <si>
    <t>开阳县龙岗镇大石板小学</t>
  </si>
  <si>
    <t>开阳县龙岗镇坝子民族小学</t>
  </si>
  <si>
    <t>开阳县毛云乡中心学校</t>
  </si>
  <si>
    <t>开阳县高寨乡中心小学</t>
  </si>
  <si>
    <t>开阳县高寨乡杠寨小学</t>
  </si>
  <si>
    <t>开阳县高寨乡久长小学</t>
  </si>
  <si>
    <t>开阳县高寨乡平寨民族小学</t>
  </si>
  <si>
    <t>合计</t>
  </si>
  <si>
    <t>附件</t>
    <phoneticPr fontId="12" type="noConversion"/>
  </si>
  <si>
    <t>实际分配
资金</t>
    <phoneticPr fontId="12" type="noConversion"/>
  </si>
  <si>
    <t>补助资金
小计</t>
    <phoneticPr fontId="12" type="noConversion"/>
  </si>
</sst>
</file>

<file path=xl/styles.xml><?xml version="1.0" encoding="utf-8"?>
<styleSheet xmlns="http://schemas.openxmlformats.org/spreadsheetml/2006/main">
  <numFmts count="1">
    <numFmt numFmtId="176" formatCode="0.0_ "/>
  </numFmts>
  <fonts count="13">
    <font>
      <sz val="12"/>
      <name val="宋体"/>
      <charset val="134"/>
    </font>
    <font>
      <b/>
      <sz val="12"/>
      <name val="宋体"/>
      <charset val="134"/>
    </font>
    <font>
      <sz val="10"/>
      <name val="仿宋_GB2312"/>
      <charset val="134"/>
    </font>
    <font>
      <sz val="11"/>
      <name val="仿宋_GB2312"/>
      <charset val="134"/>
    </font>
    <font>
      <sz val="16"/>
      <name val="黑体"/>
      <charset val="134"/>
    </font>
    <font>
      <sz val="20"/>
      <name val="方正小标宋简体"/>
      <charset val="134"/>
    </font>
    <font>
      <sz val="9"/>
      <name val="仿宋_GB2312"/>
      <charset val="134"/>
    </font>
    <font>
      <sz val="6"/>
      <name val="仿宋_GB2312"/>
      <charset val="134"/>
    </font>
    <font>
      <b/>
      <sz val="10"/>
      <name val="仿宋_GB2312"/>
      <charset val="134"/>
    </font>
    <font>
      <sz val="11"/>
      <color theme="1"/>
      <name val="宋体"/>
      <charset val="134"/>
      <scheme val="minor"/>
    </font>
    <font>
      <sz val="11"/>
      <color rgb="FF000000"/>
      <name val="宋体"/>
      <charset val="134"/>
      <scheme val="minor"/>
    </font>
    <font>
      <sz val="12"/>
      <name val="宋体"/>
      <charset val="134"/>
    </font>
    <font>
      <sz val="9"/>
      <name val="宋体"/>
      <charset val="134"/>
    </font>
  </fonts>
  <fills count="3">
    <fill>
      <patternFill patternType="none"/>
    </fill>
    <fill>
      <patternFill patternType="gray125"/>
    </fill>
    <fill>
      <patternFill patternType="solid">
        <fgColor theme="0"/>
        <bgColor indexed="64"/>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8">
    <xf numFmtId="0" fontId="0" fillId="0" borderId="0">
      <alignment vertical="center"/>
    </xf>
    <xf numFmtId="0" fontId="9" fillId="0" borderId="0">
      <alignment vertical="center"/>
    </xf>
    <xf numFmtId="0" fontId="9" fillId="0" borderId="0">
      <alignment vertical="center"/>
    </xf>
    <xf numFmtId="0" fontId="11" fillId="0" borderId="0">
      <alignment vertical="center"/>
    </xf>
    <xf numFmtId="0" fontId="10" fillId="0" borderId="0">
      <alignment vertical="center"/>
    </xf>
    <xf numFmtId="0" fontId="9" fillId="0" borderId="0">
      <alignment vertical="center"/>
    </xf>
    <xf numFmtId="0" fontId="9" fillId="0" borderId="0">
      <alignment vertical="center"/>
    </xf>
    <xf numFmtId="0" fontId="11" fillId="0" borderId="0">
      <alignment vertical="center"/>
    </xf>
  </cellStyleXfs>
  <cellXfs count="40">
    <xf numFmtId="0" fontId="0" fillId="0" borderId="0" xfId="0">
      <alignment vertical="center"/>
    </xf>
    <xf numFmtId="0" fontId="1" fillId="2" borderId="0" xfId="0" applyFont="1" applyFill="1">
      <alignment vertical="center"/>
    </xf>
    <xf numFmtId="0" fontId="3" fillId="2" borderId="0" xfId="0" applyFont="1" applyFill="1">
      <alignment vertical="center"/>
    </xf>
    <xf numFmtId="0" fontId="0" fillId="0" borderId="0" xfId="0" applyFont="1" applyAlignment="1">
      <alignment horizontal="center" vertical="center"/>
    </xf>
    <xf numFmtId="176" fontId="0" fillId="0" borderId="0" xfId="0" applyNumberFormat="1">
      <alignment vertical="center"/>
    </xf>
    <xf numFmtId="0" fontId="0" fillId="2" borderId="0" xfId="0" applyNumberFormat="1" applyFill="1">
      <alignment vertical="center"/>
    </xf>
    <xf numFmtId="0" fontId="0" fillId="0" borderId="0" xfId="0" applyNumberFormat="1">
      <alignment vertical="center"/>
    </xf>
    <xf numFmtId="176" fontId="0" fillId="0" borderId="0" xfId="0" applyNumberFormat="1" applyAlignment="1">
      <alignment horizontal="center" vertical="center"/>
    </xf>
    <xf numFmtId="176" fontId="1" fillId="2" borderId="0" xfId="0" applyNumberFormat="1" applyFont="1" applyFill="1">
      <alignment vertical="center"/>
    </xf>
    <xf numFmtId="0" fontId="2" fillId="2" borderId="1" xfId="0" applyFont="1" applyFill="1" applyBorder="1" applyAlignment="1">
      <alignment horizontal="center" vertical="center" shrinkToFit="1"/>
    </xf>
    <xf numFmtId="0" fontId="6" fillId="2" borderId="1" xfId="0" applyFont="1" applyFill="1" applyBorder="1" applyAlignment="1">
      <alignment horizontal="center" vertical="center" wrapText="1" shrinkToFit="1"/>
    </xf>
    <xf numFmtId="176" fontId="2" fillId="2" borderId="1" xfId="0" applyNumberFormat="1" applyFont="1" applyFill="1" applyBorder="1" applyAlignment="1">
      <alignment horizontal="center" vertical="center" shrinkToFit="1"/>
    </xf>
    <xf numFmtId="0" fontId="6" fillId="2" borderId="1" xfId="0" applyFont="1" applyFill="1" applyBorder="1" applyAlignment="1">
      <alignment horizontal="center" vertical="center" wrapText="1"/>
    </xf>
    <xf numFmtId="0" fontId="6" fillId="2" borderId="1" xfId="0" applyFont="1" applyFill="1" applyBorder="1" applyAlignment="1">
      <alignment horizontal="center" vertical="center" shrinkToFit="1"/>
    </xf>
    <xf numFmtId="0" fontId="1" fillId="2" borderId="0" xfId="0" applyNumberFormat="1" applyFont="1" applyFill="1">
      <alignment vertical="center"/>
    </xf>
    <xf numFmtId="176" fontId="1" fillId="2" borderId="0" xfId="0" applyNumberFormat="1" applyFont="1" applyFill="1" applyAlignment="1">
      <alignment horizontal="center" vertical="center"/>
    </xf>
    <xf numFmtId="0" fontId="2" fillId="2" borderId="1" xfId="0" applyNumberFormat="1" applyFont="1" applyFill="1" applyBorder="1" applyAlignment="1">
      <alignment horizontal="center" vertical="center" shrinkToFit="1"/>
    </xf>
    <xf numFmtId="0" fontId="3" fillId="2" borderId="1" xfId="0" applyFont="1" applyFill="1" applyBorder="1">
      <alignment vertical="center"/>
    </xf>
    <xf numFmtId="0" fontId="7" fillId="2" borderId="1" xfId="0" applyFont="1" applyFill="1" applyBorder="1" applyAlignment="1">
      <alignment vertical="center" wrapText="1"/>
    </xf>
    <xf numFmtId="0" fontId="8" fillId="2" borderId="1" xfId="0" applyFont="1" applyFill="1" applyBorder="1" applyAlignment="1">
      <alignment horizontal="center" vertical="center" shrinkToFit="1"/>
    </xf>
    <xf numFmtId="176" fontId="8" fillId="2" borderId="1" xfId="0" applyNumberFormat="1" applyFont="1" applyFill="1" applyBorder="1" applyAlignment="1">
      <alignment horizontal="center" vertical="center" shrinkToFit="1"/>
    </xf>
    <xf numFmtId="0" fontId="2" fillId="2" borderId="1" xfId="0" applyFont="1" applyFill="1" applyBorder="1" applyAlignment="1">
      <alignment horizontal="center" vertical="center" wrapText="1"/>
    </xf>
    <xf numFmtId="176" fontId="2" fillId="2" borderId="1" xfId="0" applyNumberFormat="1" applyFont="1" applyFill="1" applyBorder="1" applyAlignment="1">
      <alignment horizontal="center" vertical="center" wrapText="1"/>
    </xf>
    <xf numFmtId="0" fontId="2" fillId="2" borderId="1" xfId="0" applyNumberFormat="1" applyFont="1" applyFill="1" applyBorder="1" applyAlignment="1">
      <alignment horizontal="center" vertical="center" wrapText="1"/>
    </xf>
    <xf numFmtId="176" fontId="2" fillId="0" borderId="1" xfId="0" applyNumberFormat="1" applyFont="1" applyFill="1" applyBorder="1" applyAlignment="1">
      <alignment horizontal="center" vertical="center" wrapText="1"/>
    </xf>
    <xf numFmtId="176" fontId="2" fillId="2" borderId="2" xfId="0" applyNumberFormat="1" applyFont="1" applyFill="1" applyBorder="1" applyAlignment="1">
      <alignment horizontal="center" vertical="center" wrapText="1"/>
    </xf>
    <xf numFmtId="176" fontId="2" fillId="0" borderId="1"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176" fontId="2" fillId="2" borderId="2" xfId="0" applyNumberFormat="1" applyFont="1" applyFill="1" applyBorder="1" applyAlignment="1">
      <alignment horizontal="center" vertical="center" wrapText="1"/>
    </xf>
    <xf numFmtId="176" fontId="2" fillId="2" borderId="3" xfId="0" applyNumberFormat="1" applyFont="1" applyFill="1" applyBorder="1" applyAlignment="1">
      <alignment horizontal="center" vertical="center" wrapText="1"/>
    </xf>
    <xf numFmtId="176" fontId="2" fillId="2" borderId="4" xfId="0" applyNumberFormat="1" applyFont="1" applyFill="1" applyBorder="1" applyAlignment="1">
      <alignment horizontal="center" vertical="center" wrapText="1"/>
    </xf>
    <xf numFmtId="0" fontId="8" fillId="2" borderId="5" xfId="0" applyFont="1" applyFill="1" applyBorder="1" applyAlignment="1">
      <alignment horizontal="center" vertical="center" shrinkToFit="1"/>
    </xf>
    <xf numFmtId="0" fontId="8" fillId="2" borderId="6" xfId="0" applyFont="1" applyFill="1" applyBorder="1" applyAlignment="1">
      <alignment horizontal="center" vertical="center" shrinkToFit="1"/>
    </xf>
    <xf numFmtId="176" fontId="2" fillId="2" borderId="1" xfId="0" applyNumberFormat="1" applyFont="1" applyFill="1" applyBorder="1" applyAlignment="1">
      <alignment horizontal="center" vertical="center" wrapText="1"/>
    </xf>
    <xf numFmtId="0" fontId="2" fillId="2" borderId="1" xfId="0" applyNumberFormat="1" applyFont="1" applyFill="1" applyBorder="1" applyAlignment="1">
      <alignment horizontal="center" vertical="center" wrapText="1"/>
    </xf>
    <xf numFmtId="0" fontId="4" fillId="2" borderId="0" xfId="0" applyFont="1" applyFill="1" applyAlignment="1">
      <alignment horizontal="left" vertical="center"/>
    </xf>
    <xf numFmtId="0" fontId="4" fillId="2" borderId="0" xfId="0" applyFont="1" applyFill="1" applyAlignment="1">
      <alignment horizontal="center" vertical="center"/>
    </xf>
    <xf numFmtId="0" fontId="5" fillId="2" borderId="0" xfId="0" applyFont="1" applyFill="1" applyAlignment="1">
      <alignment horizontal="center" vertical="center" wrapText="1"/>
    </xf>
    <xf numFmtId="0" fontId="2" fillId="2" borderId="0" xfId="0" applyFont="1" applyFill="1" applyAlignment="1">
      <alignment horizontal="center" vertical="center" wrapText="1"/>
    </xf>
    <xf numFmtId="0" fontId="2" fillId="2" borderId="0" xfId="0" applyFont="1" applyFill="1" applyAlignment="1">
      <alignment horizontal="center" vertical="center" wrapText="1" shrinkToFit="1"/>
    </xf>
  </cellXfs>
  <cellStyles count="8">
    <cellStyle name="Normal" xfId="4"/>
    <cellStyle name="常规" xfId="0" builtinId="0"/>
    <cellStyle name="常规 10" xfId="3"/>
    <cellStyle name="常规 10 12 2" xfId="1"/>
    <cellStyle name="常规 10 12 2 2" xfId="2"/>
    <cellStyle name="常规 122 4" xfId="5"/>
    <cellStyle name="常规 2" xfId="6"/>
    <cellStyle name="常规 7"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S69"/>
  <sheetViews>
    <sheetView tabSelected="1" workbookViewId="0">
      <selection sqref="A1:B1"/>
    </sheetView>
  </sheetViews>
  <sheetFormatPr defaultColWidth="9" defaultRowHeight="14.25"/>
  <cols>
    <col min="1" max="1" width="3.375" customWidth="1"/>
    <col min="2" max="2" width="20" style="3" customWidth="1"/>
    <col min="3" max="5" width="6.25" customWidth="1"/>
    <col min="6" max="6" width="7.125" style="4" customWidth="1"/>
    <col min="7" max="7" width="7.875" style="4" customWidth="1"/>
    <col min="8" max="8" width="7.5" style="4" customWidth="1"/>
    <col min="9" max="9" width="6.25" style="5" customWidth="1"/>
    <col min="10" max="10" width="6.25" style="6" customWidth="1"/>
    <col min="11" max="11" width="6.25" customWidth="1"/>
    <col min="12" max="12" width="8.375" style="4" customWidth="1"/>
    <col min="13" max="13" width="8" style="4" customWidth="1"/>
    <col min="14" max="14" width="9.375" style="4" customWidth="1"/>
    <col min="15" max="15" width="10.625" style="4" customWidth="1"/>
    <col min="16" max="16" width="6.25" style="7" customWidth="1"/>
    <col min="17" max="17" width="7.5" style="7" customWidth="1"/>
    <col min="18" max="18" width="9.75" style="4" customWidth="1"/>
    <col min="19" max="19" width="16.25" customWidth="1"/>
  </cols>
  <sheetData>
    <row r="1" spans="1:19" s="1" customFormat="1" ht="28.5" customHeight="1">
      <c r="A1" s="35" t="s">
        <v>82</v>
      </c>
      <c r="B1" s="36"/>
      <c r="F1" s="8"/>
      <c r="G1" s="8"/>
      <c r="H1" s="8"/>
      <c r="I1" s="14"/>
      <c r="J1" s="14"/>
      <c r="L1" s="8"/>
      <c r="M1" s="8"/>
      <c r="N1" s="8"/>
      <c r="O1" s="15"/>
      <c r="P1" s="15"/>
      <c r="Q1" s="15"/>
      <c r="R1" s="15"/>
    </row>
    <row r="2" spans="1:19" ht="34.5" customHeight="1">
      <c r="A2" s="37" t="s">
        <v>0</v>
      </c>
      <c r="B2" s="37"/>
      <c r="C2" s="37"/>
      <c r="D2" s="37"/>
      <c r="E2" s="37"/>
      <c r="F2" s="37"/>
      <c r="G2" s="37"/>
      <c r="H2" s="37"/>
      <c r="I2" s="37"/>
      <c r="J2" s="37"/>
      <c r="K2" s="37"/>
      <c r="L2" s="37"/>
      <c r="M2" s="37"/>
      <c r="N2" s="37"/>
      <c r="O2" s="37"/>
      <c r="P2" s="37"/>
      <c r="Q2" s="37"/>
      <c r="R2" s="37"/>
      <c r="S2" s="37"/>
    </row>
    <row r="3" spans="1:19" s="38" customFormat="1" ht="21" customHeight="1">
      <c r="A3" s="27" t="s">
        <v>1</v>
      </c>
      <c r="B3" s="27" t="s">
        <v>2</v>
      </c>
      <c r="C3" s="27" t="s">
        <v>3</v>
      </c>
      <c r="D3" s="27"/>
      <c r="E3" s="27"/>
      <c r="F3" s="33"/>
      <c r="G3" s="33"/>
      <c r="H3" s="33"/>
      <c r="I3" s="34" t="s">
        <v>4</v>
      </c>
      <c r="J3" s="34"/>
      <c r="K3" s="27"/>
      <c r="L3" s="33"/>
      <c r="M3" s="33"/>
      <c r="N3" s="26"/>
      <c r="O3" s="26" t="s">
        <v>5</v>
      </c>
      <c r="P3" s="28" t="s">
        <v>6</v>
      </c>
      <c r="Q3" s="25"/>
      <c r="R3" s="26" t="s">
        <v>83</v>
      </c>
      <c r="S3" s="27" t="s">
        <v>7</v>
      </c>
    </row>
    <row r="4" spans="1:19" s="38" customFormat="1" ht="21" customHeight="1">
      <c r="A4" s="27"/>
      <c r="B4" s="27"/>
      <c r="C4" s="27" t="s">
        <v>8</v>
      </c>
      <c r="D4" s="27"/>
      <c r="E4" s="27"/>
      <c r="F4" s="33" t="s">
        <v>9</v>
      </c>
      <c r="G4" s="33"/>
      <c r="H4" s="33"/>
      <c r="I4" s="34" t="s">
        <v>8</v>
      </c>
      <c r="J4" s="34"/>
      <c r="K4" s="27"/>
      <c r="L4" s="33" t="s">
        <v>9</v>
      </c>
      <c r="M4" s="33"/>
      <c r="N4" s="26"/>
      <c r="O4" s="26"/>
      <c r="P4" s="29"/>
      <c r="Q4" s="29" t="s">
        <v>10</v>
      </c>
      <c r="R4" s="26"/>
      <c r="S4" s="27"/>
    </row>
    <row r="5" spans="1:19" s="39" customFormat="1" ht="42" customHeight="1">
      <c r="A5" s="27"/>
      <c r="B5" s="27"/>
      <c r="C5" s="21" t="s">
        <v>11</v>
      </c>
      <c r="D5" s="21" t="s">
        <v>12</v>
      </c>
      <c r="E5" s="21" t="s">
        <v>13</v>
      </c>
      <c r="F5" s="22" t="s">
        <v>14</v>
      </c>
      <c r="G5" s="22" t="s">
        <v>15</v>
      </c>
      <c r="H5" s="22" t="s">
        <v>16</v>
      </c>
      <c r="I5" s="23" t="s">
        <v>11</v>
      </c>
      <c r="J5" s="23" t="s">
        <v>12</v>
      </c>
      <c r="K5" s="21" t="s">
        <v>13</v>
      </c>
      <c r="L5" s="22" t="s">
        <v>14</v>
      </c>
      <c r="M5" s="22" t="s">
        <v>15</v>
      </c>
      <c r="N5" s="24" t="s">
        <v>84</v>
      </c>
      <c r="O5" s="26"/>
      <c r="P5" s="30"/>
      <c r="Q5" s="30"/>
      <c r="R5" s="26"/>
      <c r="S5" s="27"/>
    </row>
    <row r="6" spans="1:19" s="2" customFormat="1" ht="24" customHeight="1">
      <c r="A6" s="9">
        <v>1</v>
      </c>
      <c r="B6" s="10" t="s">
        <v>17</v>
      </c>
      <c r="C6" s="9">
        <v>72</v>
      </c>
      <c r="D6" s="9">
        <v>0</v>
      </c>
      <c r="E6" s="9">
        <f>C6+D6</f>
        <v>72</v>
      </c>
      <c r="F6" s="11">
        <f>C6*312.5</f>
        <v>22500</v>
      </c>
      <c r="G6" s="11">
        <f>D6*250</f>
        <v>0</v>
      </c>
      <c r="H6" s="11">
        <f>F6+G6</f>
        <v>22500</v>
      </c>
      <c r="I6" s="16">
        <v>75</v>
      </c>
      <c r="J6" s="16">
        <v>0</v>
      </c>
      <c r="K6" s="9">
        <f>I6+J6</f>
        <v>75</v>
      </c>
      <c r="L6" s="11">
        <f>I6*625</f>
        <v>46875</v>
      </c>
      <c r="M6" s="11">
        <f>J6*500</f>
        <v>0</v>
      </c>
      <c r="N6" s="11">
        <f>L6+M6</f>
        <v>46875</v>
      </c>
      <c r="O6" s="11">
        <f>H6+N6</f>
        <v>69375</v>
      </c>
      <c r="P6" s="11"/>
      <c r="Q6" s="11"/>
      <c r="R6" s="11">
        <f>O6+P6+Q6</f>
        <v>69375</v>
      </c>
      <c r="S6" s="17"/>
    </row>
    <row r="7" spans="1:19" s="2" customFormat="1" ht="24" customHeight="1">
      <c r="A7" s="9">
        <v>2</v>
      </c>
      <c r="B7" s="10" t="s">
        <v>18</v>
      </c>
      <c r="C7" s="9">
        <v>56</v>
      </c>
      <c r="D7" s="9">
        <v>0</v>
      </c>
      <c r="E7" s="9">
        <f t="shared" ref="E7:E38" si="0">C7+D7</f>
        <v>56</v>
      </c>
      <c r="F7" s="11">
        <f t="shared" ref="F7:F38" si="1">C7*312.5</f>
        <v>17500</v>
      </c>
      <c r="G7" s="11">
        <f t="shared" ref="G7:G38" si="2">D7*250</f>
        <v>0</v>
      </c>
      <c r="H7" s="11">
        <f t="shared" ref="H7:H38" si="3">F7+G7</f>
        <v>17500</v>
      </c>
      <c r="I7" s="16">
        <v>25</v>
      </c>
      <c r="J7" s="16">
        <v>0</v>
      </c>
      <c r="K7" s="9">
        <f t="shared" ref="K7:K38" si="4">I7+J7</f>
        <v>25</v>
      </c>
      <c r="L7" s="11">
        <f t="shared" ref="L7:L38" si="5">I7*625</f>
        <v>15625</v>
      </c>
      <c r="M7" s="11">
        <f t="shared" ref="M7:M38" si="6">J7*500</f>
        <v>0</v>
      </c>
      <c r="N7" s="11">
        <f t="shared" ref="N7:N38" si="7">L7+M7</f>
        <v>15625</v>
      </c>
      <c r="O7" s="11">
        <f t="shared" ref="O7:O38" si="8">H7+N7</f>
        <v>33125</v>
      </c>
      <c r="P7" s="11"/>
      <c r="Q7" s="11"/>
      <c r="R7" s="11">
        <f t="shared" ref="R7:R38" si="9">O7+P7+Q7</f>
        <v>33125</v>
      </c>
      <c r="S7" s="17"/>
    </row>
    <row r="8" spans="1:19" s="2" customFormat="1" ht="24" customHeight="1">
      <c r="A8" s="9">
        <v>3</v>
      </c>
      <c r="B8" s="12" t="s">
        <v>19</v>
      </c>
      <c r="C8" s="9">
        <v>104</v>
      </c>
      <c r="D8" s="9">
        <v>0</v>
      </c>
      <c r="E8" s="9">
        <f t="shared" si="0"/>
        <v>104</v>
      </c>
      <c r="F8" s="11">
        <f t="shared" si="1"/>
        <v>32500</v>
      </c>
      <c r="G8" s="11">
        <f t="shared" si="2"/>
        <v>0</v>
      </c>
      <c r="H8" s="11">
        <f t="shared" si="3"/>
        <v>32500</v>
      </c>
      <c r="I8" s="16">
        <v>0</v>
      </c>
      <c r="J8" s="16">
        <v>0</v>
      </c>
      <c r="K8" s="9">
        <f t="shared" si="4"/>
        <v>0</v>
      </c>
      <c r="L8" s="11">
        <f t="shared" si="5"/>
        <v>0</v>
      </c>
      <c r="M8" s="11">
        <f t="shared" si="6"/>
        <v>0</v>
      </c>
      <c r="N8" s="11">
        <f t="shared" si="7"/>
        <v>0</v>
      </c>
      <c r="O8" s="11">
        <f t="shared" si="8"/>
        <v>32500</v>
      </c>
      <c r="P8" s="11"/>
      <c r="Q8" s="11">
        <v>312.5</v>
      </c>
      <c r="R8" s="11">
        <f t="shared" si="9"/>
        <v>32812.5</v>
      </c>
      <c r="S8" s="17"/>
    </row>
    <row r="9" spans="1:19" s="2" customFormat="1" ht="24" customHeight="1">
      <c r="A9" s="9">
        <v>4</v>
      </c>
      <c r="B9" s="12" t="s">
        <v>20</v>
      </c>
      <c r="C9" s="9">
        <v>0</v>
      </c>
      <c r="D9" s="9">
        <v>35</v>
      </c>
      <c r="E9" s="9">
        <f t="shared" si="0"/>
        <v>35</v>
      </c>
      <c r="F9" s="11">
        <f t="shared" si="1"/>
        <v>0</v>
      </c>
      <c r="G9" s="11">
        <f t="shared" si="2"/>
        <v>8750</v>
      </c>
      <c r="H9" s="11">
        <f t="shared" si="3"/>
        <v>8750</v>
      </c>
      <c r="I9" s="16">
        <v>0</v>
      </c>
      <c r="J9" s="16">
        <v>0</v>
      </c>
      <c r="K9" s="9">
        <f t="shared" si="4"/>
        <v>0</v>
      </c>
      <c r="L9" s="11">
        <f t="shared" si="5"/>
        <v>0</v>
      </c>
      <c r="M9" s="11">
        <f t="shared" si="6"/>
        <v>0</v>
      </c>
      <c r="N9" s="11">
        <f t="shared" si="7"/>
        <v>0</v>
      </c>
      <c r="O9" s="11">
        <f t="shared" si="8"/>
        <v>8750</v>
      </c>
      <c r="P9" s="11"/>
      <c r="Q9" s="11"/>
      <c r="R9" s="11">
        <f t="shared" si="9"/>
        <v>8750</v>
      </c>
      <c r="S9" s="17"/>
    </row>
    <row r="10" spans="1:19" s="2" customFormat="1" ht="24" customHeight="1">
      <c r="A10" s="9">
        <v>5</v>
      </c>
      <c r="B10" s="12" t="s">
        <v>21</v>
      </c>
      <c r="C10" s="9">
        <v>0</v>
      </c>
      <c r="D10" s="9">
        <v>11</v>
      </c>
      <c r="E10" s="9">
        <f t="shared" si="0"/>
        <v>11</v>
      </c>
      <c r="F10" s="11">
        <f t="shared" si="1"/>
        <v>0</v>
      </c>
      <c r="G10" s="11">
        <f t="shared" si="2"/>
        <v>2750</v>
      </c>
      <c r="H10" s="11">
        <f t="shared" si="3"/>
        <v>2750</v>
      </c>
      <c r="I10" s="16">
        <v>0</v>
      </c>
      <c r="J10" s="16">
        <v>0</v>
      </c>
      <c r="K10" s="9">
        <f t="shared" si="4"/>
        <v>0</v>
      </c>
      <c r="L10" s="11">
        <f t="shared" si="5"/>
        <v>0</v>
      </c>
      <c r="M10" s="11">
        <f t="shared" si="6"/>
        <v>0</v>
      </c>
      <c r="N10" s="11">
        <f t="shared" si="7"/>
        <v>0</v>
      </c>
      <c r="O10" s="11">
        <f t="shared" si="8"/>
        <v>2750</v>
      </c>
      <c r="P10" s="11"/>
      <c r="Q10" s="11"/>
      <c r="R10" s="11">
        <f t="shared" si="9"/>
        <v>2750</v>
      </c>
      <c r="S10" s="17"/>
    </row>
    <row r="11" spans="1:19" s="2" customFormat="1" ht="24" customHeight="1">
      <c r="A11" s="9">
        <v>6</v>
      </c>
      <c r="B11" s="12" t="s">
        <v>22</v>
      </c>
      <c r="C11" s="9">
        <v>0</v>
      </c>
      <c r="D11" s="9">
        <v>13</v>
      </c>
      <c r="E11" s="9">
        <f t="shared" si="0"/>
        <v>13</v>
      </c>
      <c r="F11" s="11">
        <f t="shared" si="1"/>
        <v>0</v>
      </c>
      <c r="G11" s="11">
        <f t="shared" si="2"/>
        <v>3250</v>
      </c>
      <c r="H11" s="11">
        <f t="shared" si="3"/>
        <v>3250</v>
      </c>
      <c r="I11" s="16">
        <v>0</v>
      </c>
      <c r="J11" s="16">
        <v>0</v>
      </c>
      <c r="K11" s="9">
        <f t="shared" si="4"/>
        <v>0</v>
      </c>
      <c r="L11" s="11">
        <f t="shared" si="5"/>
        <v>0</v>
      </c>
      <c r="M11" s="11">
        <f t="shared" si="6"/>
        <v>0</v>
      </c>
      <c r="N11" s="11">
        <f t="shared" si="7"/>
        <v>0</v>
      </c>
      <c r="O11" s="11">
        <f t="shared" si="8"/>
        <v>3250</v>
      </c>
      <c r="P11" s="11"/>
      <c r="Q11" s="11"/>
      <c r="R11" s="11">
        <f t="shared" si="9"/>
        <v>3250</v>
      </c>
      <c r="S11" s="17"/>
    </row>
    <row r="12" spans="1:19" s="2" customFormat="1" ht="24" customHeight="1">
      <c r="A12" s="9">
        <v>7</v>
      </c>
      <c r="B12" s="12" t="s">
        <v>23</v>
      </c>
      <c r="C12" s="9">
        <v>0</v>
      </c>
      <c r="D12" s="9">
        <v>43</v>
      </c>
      <c r="E12" s="9">
        <f t="shared" si="0"/>
        <v>43</v>
      </c>
      <c r="F12" s="11">
        <f t="shared" si="1"/>
        <v>0</v>
      </c>
      <c r="G12" s="11">
        <f t="shared" si="2"/>
        <v>10750</v>
      </c>
      <c r="H12" s="11">
        <f t="shared" si="3"/>
        <v>10750</v>
      </c>
      <c r="I12" s="16">
        <v>0</v>
      </c>
      <c r="J12" s="16">
        <v>0</v>
      </c>
      <c r="K12" s="9">
        <f t="shared" si="4"/>
        <v>0</v>
      </c>
      <c r="L12" s="11">
        <f t="shared" si="5"/>
        <v>0</v>
      </c>
      <c r="M12" s="11">
        <f t="shared" si="6"/>
        <v>0</v>
      </c>
      <c r="N12" s="11">
        <f t="shared" si="7"/>
        <v>0</v>
      </c>
      <c r="O12" s="11">
        <f t="shared" si="8"/>
        <v>10750</v>
      </c>
      <c r="P12" s="11"/>
      <c r="Q12" s="11"/>
      <c r="R12" s="11">
        <f t="shared" si="9"/>
        <v>10750</v>
      </c>
      <c r="S12" s="17"/>
    </row>
    <row r="13" spans="1:19" s="2" customFormat="1" ht="24" customHeight="1">
      <c r="A13" s="9">
        <v>8</v>
      </c>
      <c r="B13" s="12" t="s">
        <v>24</v>
      </c>
      <c r="C13" s="9">
        <v>0</v>
      </c>
      <c r="D13" s="9">
        <v>42</v>
      </c>
      <c r="E13" s="9">
        <f t="shared" si="0"/>
        <v>42</v>
      </c>
      <c r="F13" s="11">
        <f t="shared" si="1"/>
        <v>0</v>
      </c>
      <c r="G13" s="11">
        <f t="shared" si="2"/>
        <v>10500</v>
      </c>
      <c r="H13" s="11">
        <f t="shared" si="3"/>
        <v>10500</v>
      </c>
      <c r="I13" s="16">
        <v>0</v>
      </c>
      <c r="J13" s="16">
        <v>0</v>
      </c>
      <c r="K13" s="9">
        <f t="shared" si="4"/>
        <v>0</v>
      </c>
      <c r="L13" s="11">
        <f t="shared" si="5"/>
        <v>0</v>
      </c>
      <c r="M13" s="11">
        <f t="shared" si="6"/>
        <v>0</v>
      </c>
      <c r="N13" s="11">
        <f t="shared" si="7"/>
        <v>0</v>
      </c>
      <c r="O13" s="11">
        <f t="shared" si="8"/>
        <v>10500</v>
      </c>
      <c r="P13" s="11"/>
      <c r="Q13" s="11"/>
      <c r="R13" s="11">
        <f t="shared" si="9"/>
        <v>10500</v>
      </c>
      <c r="S13" s="17"/>
    </row>
    <row r="14" spans="1:19" s="2" customFormat="1" ht="24" customHeight="1">
      <c r="A14" s="9">
        <v>9</v>
      </c>
      <c r="B14" s="12" t="s">
        <v>25</v>
      </c>
      <c r="C14" s="9">
        <v>0</v>
      </c>
      <c r="D14" s="9">
        <v>43</v>
      </c>
      <c r="E14" s="9">
        <f t="shared" si="0"/>
        <v>43</v>
      </c>
      <c r="F14" s="11">
        <f t="shared" si="1"/>
        <v>0</v>
      </c>
      <c r="G14" s="11">
        <f t="shared" si="2"/>
        <v>10750</v>
      </c>
      <c r="H14" s="11">
        <f t="shared" si="3"/>
        <v>10750</v>
      </c>
      <c r="I14" s="16">
        <v>0</v>
      </c>
      <c r="J14" s="16">
        <v>0</v>
      </c>
      <c r="K14" s="9">
        <f t="shared" si="4"/>
        <v>0</v>
      </c>
      <c r="L14" s="11">
        <f t="shared" si="5"/>
        <v>0</v>
      </c>
      <c r="M14" s="11">
        <f t="shared" si="6"/>
        <v>0</v>
      </c>
      <c r="N14" s="11">
        <f t="shared" si="7"/>
        <v>0</v>
      </c>
      <c r="O14" s="11">
        <f t="shared" si="8"/>
        <v>10750</v>
      </c>
      <c r="P14" s="11"/>
      <c r="Q14" s="11">
        <v>250</v>
      </c>
      <c r="R14" s="11">
        <f t="shared" si="9"/>
        <v>11000</v>
      </c>
      <c r="S14" s="17"/>
    </row>
    <row r="15" spans="1:19" s="2" customFormat="1" ht="24" customHeight="1">
      <c r="A15" s="9">
        <v>10</v>
      </c>
      <c r="B15" s="12" t="s">
        <v>26</v>
      </c>
      <c r="C15" s="9">
        <v>0</v>
      </c>
      <c r="D15" s="9">
        <v>43</v>
      </c>
      <c r="E15" s="9">
        <f t="shared" si="0"/>
        <v>43</v>
      </c>
      <c r="F15" s="11">
        <f t="shared" si="1"/>
        <v>0</v>
      </c>
      <c r="G15" s="11">
        <f t="shared" si="2"/>
        <v>10750</v>
      </c>
      <c r="H15" s="11">
        <f t="shared" si="3"/>
        <v>10750</v>
      </c>
      <c r="I15" s="16">
        <v>0</v>
      </c>
      <c r="J15" s="16">
        <v>0</v>
      </c>
      <c r="K15" s="9">
        <f t="shared" si="4"/>
        <v>0</v>
      </c>
      <c r="L15" s="11">
        <f t="shared" si="5"/>
        <v>0</v>
      </c>
      <c r="M15" s="11">
        <f t="shared" si="6"/>
        <v>0</v>
      </c>
      <c r="N15" s="11">
        <f t="shared" si="7"/>
        <v>0</v>
      </c>
      <c r="O15" s="11">
        <f t="shared" si="8"/>
        <v>10750</v>
      </c>
      <c r="P15" s="11">
        <v>250</v>
      </c>
      <c r="Q15" s="11"/>
      <c r="R15" s="11">
        <f t="shared" si="9"/>
        <v>11000</v>
      </c>
      <c r="S15" s="17"/>
    </row>
    <row r="16" spans="1:19" s="2" customFormat="1" ht="24" customHeight="1">
      <c r="A16" s="9">
        <v>11</v>
      </c>
      <c r="B16" s="12" t="s">
        <v>27</v>
      </c>
      <c r="C16" s="9">
        <v>0</v>
      </c>
      <c r="D16" s="9">
        <v>30</v>
      </c>
      <c r="E16" s="9">
        <f t="shared" si="0"/>
        <v>30</v>
      </c>
      <c r="F16" s="11">
        <f t="shared" si="1"/>
        <v>0</v>
      </c>
      <c r="G16" s="11">
        <f t="shared" si="2"/>
        <v>7500</v>
      </c>
      <c r="H16" s="11">
        <f t="shared" si="3"/>
        <v>7500</v>
      </c>
      <c r="I16" s="16">
        <v>0</v>
      </c>
      <c r="J16" s="16">
        <v>0</v>
      </c>
      <c r="K16" s="9">
        <f t="shared" si="4"/>
        <v>0</v>
      </c>
      <c r="L16" s="11">
        <f t="shared" si="5"/>
        <v>0</v>
      </c>
      <c r="M16" s="11">
        <f t="shared" si="6"/>
        <v>0</v>
      </c>
      <c r="N16" s="11">
        <f t="shared" si="7"/>
        <v>0</v>
      </c>
      <c r="O16" s="11">
        <f t="shared" si="8"/>
        <v>7500</v>
      </c>
      <c r="P16" s="11"/>
      <c r="Q16" s="11"/>
      <c r="R16" s="11">
        <f t="shared" si="9"/>
        <v>7500</v>
      </c>
      <c r="S16" s="17"/>
    </row>
    <row r="17" spans="1:19" s="2" customFormat="1" ht="24" customHeight="1">
      <c r="A17" s="9">
        <v>12</v>
      </c>
      <c r="B17" s="12" t="s">
        <v>28</v>
      </c>
      <c r="C17" s="9">
        <v>16</v>
      </c>
      <c r="D17" s="9">
        <v>43</v>
      </c>
      <c r="E17" s="9">
        <f t="shared" si="0"/>
        <v>59</v>
      </c>
      <c r="F17" s="11">
        <f t="shared" si="1"/>
        <v>5000</v>
      </c>
      <c r="G17" s="11">
        <f t="shared" si="2"/>
        <v>10750</v>
      </c>
      <c r="H17" s="11">
        <f t="shared" si="3"/>
        <v>15750</v>
      </c>
      <c r="I17" s="16">
        <v>6</v>
      </c>
      <c r="J17" s="16">
        <v>11</v>
      </c>
      <c r="K17" s="9">
        <f t="shared" si="4"/>
        <v>17</v>
      </c>
      <c r="L17" s="11">
        <f t="shared" si="5"/>
        <v>3750</v>
      </c>
      <c r="M17" s="11">
        <f t="shared" si="6"/>
        <v>5500</v>
      </c>
      <c r="N17" s="11">
        <f t="shared" si="7"/>
        <v>9250</v>
      </c>
      <c r="O17" s="11">
        <f t="shared" si="8"/>
        <v>25000</v>
      </c>
      <c r="P17" s="11"/>
      <c r="Q17" s="11"/>
      <c r="R17" s="11">
        <f t="shared" si="9"/>
        <v>25000</v>
      </c>
      <c r="S17" s="17"/>
    </row>
    <row r="18" spans="1:19" s="2" customFormat="1" ht="24" customHeight="1">
      <c r="A18" s="9">
        <v>13</v>
      </c>
      <c r="B18" s="13" t="s">
        <v>29</v>
      </c>
      <c r="C18" s="9">
        <v>0</v>
      </c>
      <c r="D18" s="9">
        <v>14</v>
      </c>
      <c r="E18" s="9">
        <f t="shared" si="0"/>
        <v>14</v>
      </c>
      <c r="F18" s="11">
        <f t="shared" si="1"/>
        <v>0</v>
      </c>
      <c r="G18" s="11">
        <f t="shared" si="2"/>
        <v>3500</v>
      </c>
      <c r="H18" s="11">
        <f t="shared" si="3"/>
        <v>3500</v>
      </c>
      <c r="I18" s="16">
        <v>0</v>
      </c>
      <c r="J18" s="16">
        <v>0</v>
      </c>
      <c r="K18" s="9">
        <f t="shared" si="4"/>
        <v>0</v>
      </c>
      <c r="L18" s="11">
        <f t="shared" si="5"/>
        <v>0</v>
      </c>
      <c r="M18" s="11">
        <f t="shared" si="6"/>
        <v>0</v>
      </c>
      <c r="N18" s="11">
        <f t="shared" si="7"/>
        <v>0</v>
      </c>
      <c r="O18" s="11">
        <f t="shared" si="8"/>
        <v>3500</v>
      </c>
      <c r="P18" s="11"/>
      <c r="Q18" s="11"/>
      <c r="R18" s="11">
        <f t="shared" si="9"/>
        <v>3500</v>
      </c>
      <c r="S18" s="17"/>
    </row>
    <row r="19" spans="1:19" s="2" customFormat="1" ht="24" customHeight="1">
      <c r="A19" s="9">
        <v>14</v>
      </c>
      <c r="B19" s="13" t="s">
        <v>30</v>
      </c>
      <c r="C19" s="9">
        <v>0</v>
      </c>
      <c r="D19" s="9">
        <v>12</v>
      </c>
      <c r="E19" s="9">
        <f t="shared" si="0"/>
        <v>12</v>
      </c>
      <c r="F19" s="11">
        <f t="shared" si="1"/>
        <v>0</v>
      </c>
      <c r="G19" s="11">
        <f t="shared" si="2"/>
        <v>3000</v>
      </c>
      <c r="H19" s="11">
        <f t="shared" si="3"/>
        <v>3000</v>
      </c>
      <c r="I19" s="16">
        <v>0</v>
      </c>
      <c r="J19" s="16">
        <v>0</v>
      </c>
      <c r="K19" s="9">
        <f t="shared" si="4"/>
        <v>0</v>
      </c>
      <c r="L19" s="11">
        <f t="shared" si="5"/>
        <v>0</v>
      </c>
      <c r="M19" s="11">
        <f t="shared" si="6"/>
        <v>0</v>
      </c>
      <c r="N19" s="11">
        <f t="shared" si="7"/>
        <v>0</v>
      </c>
      <c r="O19" s="11">
        <f t="shared" si="8"/>
        <v>3000</v>
      </c>
      <c r="P19" s="11"/>
      <c r="Q19" s="11"/>
      <c r="R19" s="11">
        <f t="shared" si="9"/>
        <v>3000</v>
      </c>
      <c r="S19" s="17"/>
    </row>
    <row r="20" spans="1:19" s="2" customFormat="1" ht="24" customHeight="1">
      <c r="A20" s="9">
        <v>15</v>
      </c>
      <c r="B20" s="13" t="s">
        <v>31</v>
      </c>
      <c r="C20" s="9">
        <v>0</v>
      </c>
      <c r="D20" s="9">
        <v>6</v>
      </c>
      <c r="E20" s="9">
        <f t="shared" si="0"/>
        <v>6</v>
      </c>
      <c r="F20" s="11">
        <f t="shared" si="1"/>
        <v>0</v>
      </c>
      <c r="G20" s="11">
        <f t="shared" si="2"/>
        <v>1500</v>
      </c>
      <c r="H20" s="11">
        <f t="shared" si="3"/>
        <v>1500</v>
      </c>
      <c r="I20" s="16">
        <v>0</v>
      </c>
      <c r="J20" s="16">
        <v>0</v>
      </c>
      <c r="K20" s="9">
        <f t="shared" si="4"/>
        <v>0</v>
      </c>
      <c r="L20" s="11">
        <f t="shared" si="5"/>
        <v>0</v>
      </c>
      <c r="M20" s="11">
        <f t="shared" si="6"/>
        <v>0</v>
      </c>
      <c r="N20" s="11">
        <f t="shared" si="7"/>
        <v>0</v>
      </c>
      <c r="O20" s="11">
        <f t="shared" si="8"/>
        <v>1500</v>
      </c>
      <c r="P20" s="11"/>
      <c r="Q20" s="11"/>
      <c r="R20" s="11">
        <f t="shared" si="9"/>
        <v>1500</v>
      </c>
      <c r="S20" s="17"/>
    </row>
    <row r="21" spans="1:19" s="2" customFormat="1" ht="24" customHeight="1">
      <c r="A21" s="9">
        <v>16</v>
      </c>
      <c r="B21" s="13" t="s">
        <v>32</v>
      </c>
      <c r="C21" s="9">
        <v>0</v>
      </c>
      <c r="D21" s="9">
        <v>152</v>
      </c>
      <c r="E21" s="9">
        <f t="shared" si="0"/>
        <v>152</v>
      </c>
      <c r="F21" s="11">
        <f t="shared" si="1"/>
        <v>0</v>
      </c>
      <c r="G21" s="11">
        <f t="shared" si="2"/>
        <v>38000</v>
      </c>
      <c r="H21" s="11">
        <f t="shared" si="3"/>
        <v>38000</v>
      </c>
      <c r="I21" s="16">
        <v>0</v>
      </c>
      <c r="J21" s="16">
        <v>0</v>
      </c>
      <c r="K21" s="9">
        <f t="shared" si="4"/>
        <v>0</v>
      </c>
      <c r="L21" s="11">
        <f t="shared" si="5"/>
        <v>0</v>
      </c>
      <c r="M21" s="11">
        <f t="shared" si="6"/>
        <v>0</v>
      </c>
      <c r="N21" s="11">
        <f t="shared" si="7"/>
        <v>0</v>
      </c>
      <c r="O21" s="11">
        <f t="shared" si="8"/>
        <v>38000</v>
      </c>
      <c r="P21" s="11"/>
      <c r="Q21" s="11"/>
      <c r="R21" s="11">
        <f t="shared" si="9"/>
        <v>38000</v>
      </c>
      <c r="S21" s="17"/>
    </row>
    <row r="22" spans="1:19" s="2" customFormat="1" ht="24" customHeight="1">
      <c r="A22" s="9">
        <v>17</v>
      </c>
      <c r="B22" s="13" t="s">
        <v>33</v>
      </c>
      <c r="C22" s="9">
        <v>0</v>
      </c>
      <c r="D22" s="9">
        <v>7</v>
      </c>
      <c r="E22" s="9">
        <f t="shared" si="0"/>
        <v>7</v>
      </c>
      <c r="F22" s="11">
        <f t="shared" si="1"/>
        <v>0</v>
      </c>
      <c r="G22" s="11">
        <f t="shared" si="2"/>
        <v>1750</v>
      </c>
      <c r="H22" s="11">
        <f t="shared" si="3"/>
        <v>1750</v>
      </c>
      <c r="I22" s="16">
        <v>0</v>
      </c>
      <c r="J22" s="16">
        <v>0</v>
      </c>
      <c r="K22" s="9">
        <f t="shared" si="4"/>
        <v>0</v>
      </c>
      <c r="L22" s="11">
        <f t="shared" si="5"/>
        <v>0</v>
      </c>
      <c r="M22" s="11">
        <f t="shared" si="6"/>
        <v>0</v>
      </c>
      <c r="N22" s="11">
        <f t="shared" si="7"/>
        <v>0</v>
      </c>
      <c r="O22" s="11">
        <f t="shared" si="8"/>
        <v>1750</v>
      </c>
      <c r="P22" s="11"/>
      <c r="Q22" s="11"/>
      <c r="R22" s="11">
        <f t="shared" si="9"/>
        <v>1750</v>
      </c>
      <c r="S22" s="17"/>
    </row>
    <row r="23" spans="1:19" s="2" customFormat="1" ht="24" customHeight="1">
      <c r="A23" s="9">
        <v>18</v>
      </c>
      <c r="B23" s="13" t="s">
        <v>34</v>
      </c>
      <c r="C23" s="9">
        <v>0</v>
      </c>
      <c r="D23" s="9">
        <v>11</v>
      </c>
      <c r="E23" s="9">
        <f t="shared" si="0"/>
        <v>11</v>
      </c>
      <c r="F23" s="11">
        <f t="shared" si="1"/>
        <v>0</v>
      </c>
      <c r="G23" s="11">
        <f t="shared" si="2"/>
        <v>2750</v>
      </c>
      <c r="H23" s="11">
        <f t="shared" si="3"/>
        <v>2750</v>
      </c>
      <c r="I23" s="16">
        <v>0</v>
      </c>
      <c r="J23" s="16">
        <v>0</v>
      </c>
      <c r="K23" s="9">
        <f t="shared" si="4"/>
        <v>0</v>
      </c>
      <c r="L23" s="11">
        <f t="shared" si="5"/>
        <v>0</v>
      </c>
      <c r="M23" s="11">
        <f t="shared" si="6"/>
        <v>0</v>
      </c>
      <c r="N23" s="11">
        <f t="shared" si="7"/>
        <v>0</v>
      </c>
      <c r="O23" s="11">
        <f t="shared" si="8"/>
        <v>2750</v>
      </c>
      <c r="P23" s="11"/>
      <c r="Q23" s="11"/>
      <c r="R23" s="11">
        <f t="shared" si="9"/>
        <v>2750</v>
      </c>
      <c r="S23" s="17"/>
    </row>
    <row r="24" spans="1:19" s="2" customFormat="1" ht="24" customHeight="1">
      <c r="A24" s="9">
        <v>19</v>
      </c>
      <c r="B24" s="12" t="s">
        <v>35</v>
      </c>
      <c r="C24" s="9">
        <v>17</v>
      </c>
      <c r="D24" s="9">
        <v>29</v>
      </c>
      <c r="E24" s="9">
        <f t="shared" si="0"/>
        <v>46</v>
      </c>
      <c r="F24" s="11">
        <f t="shared" si="1"/>
        <v>5312.5</v>
      </c>
      <c r="G24" s="11">
        <f t="shared" si="2"/>
        <v>7250</v>
      </c>
      <c r="H24" s="11">
        <f t="shared" si="3"/>
        <v>12562.5</v>
      </c>
      <c r="I24" s="16">
        <v>110</v>
      </c>
      <c r="J24" s="16">
        <v>12</v>
      </c>
      <c r="K24" s="9">
        <f t="shared" si="4"/>
        <v>122</v>
      </c>
      <c r="L24" s="11">
        <f t="shared" si="5"/>
        <v>68750</v>
      </c>
      <c r="M24" s="11">
        <f t="shared" si="6"/>
        <v>6000</v>
      </c>
      <c r="N24" s="11">
        <f t="shared" si="7"/>
        <v>74750</v>
      </c>
      <c r="O24" s="11">
        <f t="shared" si="8"/>
        <v>87312.5</v>
      </c>
      <c r="P24" s="11"/>
      <c r="Q24" s="11">
        <v>312.5</v>
      </c>
      <c r="R24" s="11">
        <f t="shared" si="9"/>
        <v>87625</v>
      </c>
      <c r="S24" s="17"/>
    </row>
    <row r="25" spans="1:19" s="2" customFormat="1" ht="24" customHeight="1">
      <c r="A25" s="9">
        <v>20</v>
      </c>
      <c r="B25" s="12" t="s">
        <v>36</v>
      </c>
      <c r="C25" s="9">
        <v>0</v>
      </c>
      <c r="D25" s="9">
        <v>11</v>
      </c>
      <c r="E25" s="9">
        <f t="shared" si="0"/>
        <v>11</v>
      </c>
      <c r="F25" s="11">
        <f t="shared" si="1"/>
        <v>0</v>
      </c>
      <c r="G25" s="11">
        <f t="shared" si="2"/>
        <v>2750</v>
      </c>
      <c r="H25" s="11">
        <f t="shared" si="3"/>
        <v>2750</v>
      </c>
      <c r="I25" s="16">
        <v>0</v>
      </c>
      <c r="J25" s="16">
        <v>0</v>
      </c>
      <c r="K25" s="9">
        <f t="shared" si="4"/>
        <v>0</v>
      </c>
      <c r="L25" s="11">
        <f t="shared" si="5"/>
        <v>0</v>
      </c>
      <c r="M25" s="11">
        <f t="shared" si="6"/>
        <v>0</v>
      </c>
      <c r="N25" s="11">
        <f t="shared" si="7"/>
        <v>0</v>
      </c>
      <c r="O25" s="11">
        <f t="shared" si="8"/>
        <v>2750</v>
      </c>
      <c r="P25" s="11"/>
      <c r="Q25" s="11">
        <v>500</v>
      </c>
      <c r="R25" s="11">
        <f t="shared" si="9"/>
        <v>3250</v>
      </c>
      <c r="S25" s="17"/>
    </row>
    <row r="26" spans="1:19" s="2" customFormat="1" ht="24" customHeight="1">
      <c r="A26" s="9">
        <v>21</v>
      </c>
      <c r="B26" s="13" t="s">
        <v>37</v>
      </c>
      <c r="C26" s="9">
        <v>0</v>
      </c>
      <c r="D26" s="9">
        <v>10</v>
      </c>
      <c r="E26" s="9">
        <f t="shared" si="0"/>
        <v>10</v>
      </c>
      <c r="F26" s="11">
        <f t="shared" si="1"/>
        <v>0</v>
      </c>
      <c r="G26" s="11">
        <f t="shared" si="2"/>
        <v>2500</v>
      </c>
      <c r="H26" s="11">
        <f t="shared" si="3"/>
        <v>2500</v>
      </c>
      <c r="I26" s="16">
        <v>0</v>
      </c>
      <c r="J26" s="16">
        <v>0</v>
      </c>
      <c r="K26" s="9">
        <f t="shared" si="4"/>
        <v>0</v>
      </c>
      <c r="L26" s="11">
        <f t="shared" si="5"/>
        <v>0</v>
      </c>
      <c r="M26" s="11">
        <f t="shared" si="6"/>
        <v>0</v>
      </c>
      <c r="N26" s="11">
        <f t="shared" si="7"/>
        <v>0</v>
      </c>
      <c r="O26" s="11">
        <f t="shared" si="8"/>
        <v>2500</v>
      </c>
      <c r="P26" s="11"/>
      <c r="Q26" s="11"/>
      <c r="R26" s="11">
        <f t="shared" si="9"/>
        <v>2500</v>
      </c>
      <c r="S26" s="17"/>
    </row>
    <row r="27" spans="1:19" s="2" customFormat="1" ht="24" customHeight="1">
      <c r="A27" s="9">
        <v>22</v>
      </c>
      <c r="B27" s="13" t="s">
        <v>38</v>
      </c>
      <c r="C27" s="9">
        <v>0</v>
      </c>
      <c r="D27" s="9">
        <v>17</v>
      </c>
      <c r="E27" s="9">
        <f t="shared" si="0"/>
        <v>17</v>
      </c>
      <c r="F27" s="11">
        <f t="shared" si="1"/>
        <v>0</v>
      </c>
      <c r="G27" s="11">
        <f t="shared" si="2"/>
        <v>4250</v>
      </c>
      <c r="H27" s="11">
        <f t="shared" si="3"/>
        <v>4250</v>
      </c>
      <c r="I27" s="16">
        <v>0</v>
      </c>
      <c r="J27" s="16">
        <v>0</v>
      </c>
      <c r="K27" s="9">
        <f t="shared" si="4"/>
        <v>0</v>
      </c>
      <c r="L27" s="11">
        <f t="shared" si="5"/>
        <v>0</v>
      </c>
      <c r="M27" s="11">
        <f t="shared" si="6"/>
        <v>0</v>
      </c>
      <c r="N27" s="11">
        <f t="shared" si="7"/>
        <v>0</v>
      </c>
      <c r="O27" s="11">
        <f t="shared" si="8"/>
        <v>4250</v>
      </c>
      <c r="P27" s="11"/>
      <c r="Q27" s="11"/>
      <c r="R27" s="11">
        <f t="shared" si="9"/>
        <v>4250</v>
      </c>
      <c r="S27" s="17"/>
    </row>
    <row r="28" spans="1:19" s="2" customFormat="1" ht="24" customHeight="1">
      <c r="A28" s="9">
        <v>23</v>
      </c>
      <c r="B28" s="13" t="s">
        <v>39</v>
      </c>
      <c r="C28" s="9">
        <v>7</v>
      </c>
      <c r="D28" s="9">
        <v>43</v>
      </c>
      <c r="E28" s="9">
        <f t="shared" si="0"/>
        <v>50</v>
      </c>
      <c r="F28" s="11">
        <f t="shared" si="1"/>
        <v>2187.5</v>
      </c>
      <c r="G28" s="11">
        <f t="shared" si="2"/>
        <v>10750</v>
      </c>
      <c r="H28" s="11">
        <f t="shared" si="3"/>
        <v>12937.5</v>
      </c>
      <c r="I28" s="16">
        <v>153</v>
      </c>
      <c r="J28" s="16">
        <v>26</v>
      </c>
      <c r="K28" s="9">
        <f t="shared" si="4"/>
        <v>179</v>
      </c>
      <c r="L28" s="11">
        <f t="shared" si="5"/>
        <v>95625</v>
      </c>
      <c r="M28" s="11">
        <f t="shared" si="6"/>
        <v>13000</v>
      </c>
      <c r="N28" s="11">
        <f t="shared" si="7"/>
        <v>108625</v>
      </c>
      <c r="O28" s="11">
        <f t="shared" si="8"/>
        <v>121562.5</v>
      </c>
      <c r="P28" s="11"/>
      <c r="Q28" s="11"/>
      <c r="R28" s="11">
        <f t="shared" si="9"/>
        <v>121562.5</v>
      </c>
      <c r="S28" s="17"/>
    </row>
    <row r="29" spans="1:19" s="2" customFormat="1" ht="24" customHeight="1">
      <c r="A29" s="9">
        <v>24</v>
      </c>
      <c r="B29" s="13" t="s">
        <v>40</v>
      </c>
      <c r="C29" s="9">
        <v>9</v>
      </c>
      <c r="D29" s="9">
        <v>27</v>
      </c>
      <c r="E29" s="9">
        <f t="shared" si="0"/>
        <v>36</v>
      </c>
      <c r="F29" s="11">
        <f t="shared" si="1"/>
        <v>2812.5</v>
      </c>
      <c r="G29" s="11">
        <f t="shared" si="2"/>
        <v>6750</v>
      </c>
      <c r="H29" s="11">
        <f t="shared" si="3"/>
        <v>9562.5</v>
      </c>
      <c r="I29" s="16">
        <v>135</v>
      </c>
      <c r="J29" s="16">
        <v>112</v>
      </c>
      <c r="K29" s="9">
        <f t="shared" si="4"/>
        <v>247</v>
      </c>
      <c r="L29" s="11">
        <f t="shared" si="5"/>
        <v>84375</v>
      </c>
      <c r="M29" s="11">
        <f t="shared" si="6"/>
        <v>56000</v>
      </c>
      <c r="N29" s="11">
        <f t="shared" si="7"/>
        <v>140375</v>
      </c>
      <c r="O29" s="11">
        <f t="shared" si="8"/>
        <v>149937.5</v>
      </c>
      <c r="P29" s="11"/>
      <c r="Q29" s="11"/>
      <c r="R29" s="11">
        <f t="shared" si="9"/>
        <v>149937.5</v>
      </c>
      <c r="S29" s="17"/>
    </row>
    <row r="30" spans="1:19" s="2" customFormat="1" ht="24" customHeight="1">
      <c r="A30" s="9">
        <v>25</v>
      </c>
      <c r="B30" s="13" t="s">
        <v>41</v>
      </c>
      <c r="C30" s="9">
        <v>0</v>
      </c>
      <c r="D30" s="9">
        <v>4</v>
      </c>
      <c r="E30" s="9">
        <f t="shared" si="0"/>
        <v>4</v>
      </c>
      <c r="F30" s="11">
        <f t="shared" si="1"/>
        <v>0</v>
      </c>
      <c r="G30" s="11">
        <f t="shared" si="2"/>
        <v>1000</v>
      </c>
      <c r="H30" s="11">
        <f t="shared" si="3"/>
        <v>1000</v>
      </c>
      <c r="I30" s="16">
        <v>0</v>
      </c>
      <c r="J30" s="16">
        <v>0</v>
      </c>
      <c r="K30" s="9">
        <f t="shared" si="4"/>
        <v>0</v>
      </c>
      <c r="L30" s="11">
        <f t="shared" si="5"/>
        <v>0</v>
      </c>
      <c r="M30" s="11">
        <f t="shared" si="6"/>
        <v>0</v>
      </c>
      <c r="N30" s="11">
        <f t="shared" si="7"/>
        <v>0</v>
      </c>
      <c r="O30" s="11">
        <f t="shared" si="8"/>
        <v>1000</v>
      </c>
      <c r="P30" s="11"/>
      <c r="Q30" s="11"/>
      <c r="R30" s="11">
        <f t="shared" si="9"/>
        <v>1000</v>
      </c>
      <c r="S30" s="17"/>
    </row>
    <row r="31" spans="1:19" s="2" customFormat="1" ht="24" customHeight="1">
      <c r="A31" s="9">
        <v>26</v>
      </c>
      <c r="B31" s="13" t="s">
        <v>42</v>
      </c>
      <c r="C31" s="9">
        <v>0</v>
      </c>
      <c r="D31" s="9">
        <v>3</v>
      </c>
      <c r="E31" s="9">
        <f t="shared" si="0"/>
        <v>3</v>
      </c>
      <c r="F31" s="11">
        <f t="shared" si="1"/>
        <v>0</v>
      </c>
      <c r="G31" s="11">
        <f t="shared" si="2"/>
        <v>750</v>
      </c>
      <c r="H31" s="11">
        <f t="shared" si="3"/>
        <v>750</v>
      </c>
      <c r="I31" s="16">
        <v>0</v>
      </c>
      <c r="J31" s="16">
        <v>0</v>
      </c>
      <c r="K31" s="9">
        <f t="shared" si="4"/>
        <v>0</v>
      </c>
      <c r="L31" s="11">
        <f t="shared" si="5"/>
        <v>0</v>
      </c>
      <c r="M31" s="11">
        <f t="shared" si="6"/>
        <v>0</v>
      </c>
      <c r="N31" s="11">
        <f t="shared" si="7"/>
        <v>0</v>
      </c>
      <c r="O31" s="11">
        <f t="shared" si="8"/>
        <v>750</v>
      </c>
      <c r="P31" s="11"/>
      <c r="Q31" s="11"/>
      <c r="R31" s="11">
        <f t="shared" si="9"/>
        <v>750</v>
      </c>
      <c r="S31" s="17"/>
    </row>
    <row r="32" spans="1:19" s="2" customFormat="1" ht="24.75" customHeight="1">
      <c r="A32" s="9">
        <v>27</v>
      </c>
      <c r="B32" s="13" t="s">
        <v>43</v>
      </c>
      <c r="C32" s="9">
        <v>0</v>
      </c>
      <c r="D32" s="9">
        <v>0</v>
      </c>
      <c r="E32" s="9">
        <f t="shared" si="0"/>
        <v>0</v>
      </c>
      <c r="F32" s="11">
        <f t="shared" si="1"/>
        <v>0</v>
      </c>
      <c r="G32" s="11">
        <f t="shared" si="2"/>
        <v>0</v>
      </c>
      <c r="H32" s="11">
        <f t="shared" si="3"/>
        <v>0</v>
      </c>
      <c r="I32" s="16">
        <v>5</v>
      </c>
      <c r="J32" s="16">
        <v>1</v>
      </c>
      <c r="K32" s="9">
        <f t="shared" si="4"/>
        <v>6</v>
      </c>
      <c r="L32" s="11">
        <f t="shared" si="5"/>
        <v>3125</v>
      </c>
      <c r="M32" s="11">
        <f t="shared" si="6"/>
        <v>500</v>
      </c>
      <c r="N32" s="11">
        <f t="shared" si="7"/>
        <v>3625</v>
      </c>
      <c r="O32" s="11">
        <f t="shared" si="8"/>
        <v>3625</v>
      </c>
      <c r="P32" s="11"/>
      <c r="Q32" s="11"/>
      <c r="R32" s="11">
        <f t="shared" si="9"/>
        <v>3625</v>
      </c>
      <c r="S32" s="18" t="s">
        <v>44</v>
      </c>
    </row>
    <row r="33" spans="1:19" s="2" customFormat="1" ht="22.5" customHeight="1">
      <c r="A33" s="9">
        <v>28</v>
      </c>
      <c r="B33" s="13" t="s">
        <v>45</v>
      </c>
      <c r="C33" s="9">
        <v>24</v>
      </c>
      <c r="D33" s="9">
        <v>48</v>
      </c>
      <c r="E33" s="9">
        <f t="shared" si="0"/>
        <v>72</v>
      </c>
      <c r="F33" s="11">
        <f t="shared" si="1"/>
        <v>7500</v>
      </c>
      <c r="G33" s="11">
        <f t="shared" si="2"/>
        <v>12000</v>
      </c>
      <c r="H33" s="11">
        <f t="shared" si="3"/>
        <v>19500</v>
      </c>
      <c r="I33" s="16">
        <v>128</v>
      </c>
      <c r="J33" s="16">
        <v>0</v>
      </c>
      <c r="K33" s="9">
        <f t="shared" si="4"/>
        <v>128</v>
      </c>
      <c r="L33" s="11">
        <f t="shared" si="5"/>
        <v>80000</v>
      </c>
      <c r="M33" s="11">
        <f t="shared" si="6"/>
        <v>0</v>
      </c>
      <c r="N33" s="11">
        <f t="shared" si="7"/>
        <v>80000</v>
      </c>
      <c r="O33" s="11">
        <f t="shared" si="8"/>
        <v>99500</v>
      </c>
      <c r="P33" s="11"/>
      <c r="Q33" s="11">
        <v>875</v>
      </c>
      <c r="R33" s="11">
        <f t="shared" si="9"/>
        <v>100375</v>
      </c>
      <c r="S33" s="17"/>
    </row>
    <row r="34" spans="1:19" s="2" customFormat="1" ht="22.5" customHeight="1">
      <c r="A34" s="9">
        <v>29</v>
      </c>
      <c r="B34" s="13" t="s">
        <v>46</v>
      </c>
      <c r="C34" s="9">
        <v>0</v>
      </c>
      <c r="D34" s="9">
        <v>12</v>
      </c>
      <c r="E34" s="9">
        <f t="shared" si="0"/>
        <v>12</v>
      </c>
      <c r="F34" s="11">
        <f t="shared" si="1"/>
        <v>0</v>
      </c>
      <c r="G34" s="11">
        <f t="shared" si="2"/>
        <v>3000</v>
      </c>
      <c r="H34" s="11">
        <f t="shared" si="3"/>
        <v>3000</v>
      </c>
      <c r="I34" s="16">
        <v>0</v>
      </c>
      <c r="J34" s="16">
        <v>0</v>
      </c>
      <c r="K34" s="9">
        <f t="shared" si="4"/>
        <v>0</v>
      </c>
      <c r="L34" s="11">
        <f t="shared" si="5"/>
        <v>0</v>
      </c>
      <c r="M34" s="11">
        <f t="shared" si="6"/>
        <v>0</v>
      </c>
      <c r="N34" s="11">
        <f t="shared" si="7"/>
        <v>0</v>
      </c>
      <c r="O34" s="11">
        <f t="shared" si="8"/>
        <v>3000</v>
      </c>
      <c r="P34" s="11"/>
      <c r="Q34" s="11"/>
      <c r="R34" s="11">
        <f t="shared" si="9"/>
        <v>3000</v>
      </c>
      <c r="S34" s="17"/>
    </row>
    <row r="35" spans="1:19" s="2" customFormat="1" ht="22.5" customHeight="1">
      <c r="A35" s="9">
        <v>30</v>
      </c>
      <c r="B35" s="12" t="s">
        <v>47</v>
      </c>
      <c r="C35" s="9">
        <v>0</v>
      </c>
      <c r="D35" s="9">
        <v>10</v>
      </c>
      <c r="E35" s="9">
        <f t="shared" si="0"/>
        <v>10</v>
      </c>
      <c r="F35" s="11">
        <f t="shared" si="1"/>
        <v>0</v>
      </c>
      <c r="G35" s="11">
        <f t="shared" si="2"/>
        <v>2500</v>
      </c>
      <c r="H35" s="11">
        <f t="shared" si="3"/>
        <v>2500</v>
      </c>
      <c r="I35" s="16">
        <v>0</v>
      </c>
      <c r="J35" s="16">
        <v>0</v>
      </c>
      <c r="K35" s="9">
        <f t="shared" si="4"/>
        <v>0</v>
      </c>
      <c r="L35" s="11">
        <f t="shared" si="5"/>
        <v>0</v>
      </c>
      <c r="M35" s="11">
        <f t="shared" si="6"/>
        <v>0</v>
      </c>
      <c r="N35" s="11">
        <f t="shared" si="7"/>
        <v>0</v>
      </c>
      <c r="O35" s="11">
        <f t="shared" si="8"/>
        <v>2500</v>
      </c>
      <c r="P35" s="11"/>
      <c r="Q35" s="11">
        <v>250</v>
      </c>
      <c r="R35" s="11">
        <f t="shared" si="9"/>
        <v>2750</v>
      </c>
      <c r="S35" s="17"/>
    </row>
    <row r="36" spans="1:19" s="2" customFormat="1" ht="22.5" customHeight="1">
      <c r="A36" s="9">
        <v>31</v>
      </c>
      <c r="B36" s="13" t="s">
        <v>48</v>
      </c>
      <c r="C36" s="9">
        <v>0</v>
      </c>
      <c r="D36" s="9">
        <v>6</v>
      </c>
      <c r="E36" s="9">
        <f t="shared" si="0"/>
        <v>6</v>
      </c>
      <c r="F36" s="11">
        <f t="shared" si="1"/>
        <v>0</v>
      </c>
      <c r="G36" s="11">
        <f t="shared" si="2"/>
        <v>1500</v>
      </c>
      <c r="H36" s="11">
        <f t="shared" si="3"/>
        <v>1500</v>
      </c>
      <c r="I36" s="16">
        <v>0</v>
      </c>
      <c r="J36" s="16">
        <v>0</v>
      </c>
      <c r="K36" s="9">
        <f t="shared" si="4"/>
        <v>0</v>
      </c>
      <c r="L36" s="11">
        <f t="shared" si="5"/>
        <v>0</v>
      </c>
      <c r="M36" s="11">
        <f t="shared" si="6"/>
        <v>0</v>
      </c>
      <c r="N36" s="11">
        <f t="shared" si="7"/>
        <v>0</v>
      </c>
      <c r="O36" s="11">
        <f t="shared" si="8"/>
        <v>1500</v>
      </c>
      <c r="P36" s="11"/>
      <c r="Q36" s="11"/>
      <c r="R36" s="11">
        <f t="shared" si="9"/>
        <v>1500</v>
      </c>
      <c r="S36" s="17"/>
    </row>
    <row r="37" spans="1:19" s="2" customFormat="1" ht="22.5" customHeight="1">
      <c r="A37" s="9">
        <v>32</v>
      </c>
      <c r="B37" s="13" t="s">
        <v>49</v>
      </c>
      <c r="C37" s="9">
        <v>0</v>
      </c>
      <c r="D37" s="9">
        <v>20</v>
      </c>
      <c r="E37" s="9">
        <f t="shared" si="0"/>
        <v>20</v>
      </c>
      <c r="F37" s="11">
        <f t="shared" si="1"/>
        <v>0</v>
      </c>
      <c r="G37" s="11">
        <f t="shared" si="2"/>
        <v>5000</v>
      </c>
      <c r="H37" s="11">
        <f t="shared" si="3"/>
        <v>5000</v>
      </c>
      <c r="I37" s="16">
        <v>0</v>
      </c>
      <c r="J37" s="16">
        <v>0</v>
      </c>
      <c r="K37" s="9">
        <f t="shared" si="4"/>
        <v>0</v>
      </c>
      <c r="L37" s="11">
        <f t="shared" si="5"/>
        <v>0</v>
      </c>
      <c r="M37" s="11">
        <f t="shared" si="6"/>
        <v>0</v>
      </c>
      <c r="N37" s="11">
        <f t="shared" si="7"/>
        <v>0</v>
      </c>
      <c r="O37" s="11">
        <f t="shared" si="8"/>
        <v>5000</v>
      </c>
      <c r="P37" s="11"/>
      <c r="Q37" s="11"/>
      <c r="R37" s="11">
        <f t="shared" si="9"/>
        <v>5000</v>
      </c>
      <c r="S37" s="17"/>
    </row>
    <row r="38" spans="1:19" s="2" customFormat="1" ht="22.5" customHeight="1">
      <c r="A38" s="9">
        <v>33</v>
      </c>
      <c r="B38" s="13" t="s">
        <v>50</v>
      </c>
      <c r="C38" s="9">
        <v>0</v>
      </c>
      <c r="D38" s="9">
        <v>10</v>
      </c>
      <c r="E38" s="9">
        <f t="shared" si="0"/>
        <v>10</v>
      </c>
      <c r="F38" s="11">
        <f t="shared" si="1"/>
        <v>0</v>
      </c>
      <c r="G38" s="11">
        <f t="shared" si="2"/>
        <v>2500</v>
      </c>
      <c r="H38" s="11">
        <f t="shared" si="3"/>
        <v>2500</v>
      </c>
      <c r="I38" s="16">
        <v>0</v>
      </c>
      <c r="J38" s="16">
        <v>0</v>
      </c>
      <c r="K38" s="9">
        <f t="shared" si="4"/>
        <v>0</v>
      </c>
      <c r="L38" s="11">
        <f t="shared" si="5"/>
        <v>0</v>
      </c>
      <c r="M38" s="11">
        <f t="shared" si="6"/>
        <v>0</v>
      </c>
      <c r="N38" s="11">
        <f t="shared" si="7"/>
        <v>0</v>
      </c>
      <c r="O38" s="11">
        <f t="shared" si="8"/>
        <v>2500</v>
      </c>
      <c r="P38" s="11"/>
      <c r="Q38" s="11"/>
      <c r="R38" s="11">
        <f t="shared" si="9"/>
        <v>2500</v>
      </c>
      <c r="S38" s="17"/>
    </row>
    <row r="39" spans="1:19" s="2" customFormat="1" ht="22.5" customHeight="1">
      <c r="A39" s="9">
        <v>34</v>
      </c>
      <c r="B39" s="13" t="s">
        <v>51</v>
      </c>
      <c r="C39" s="9">
        <v>0</v>
      </c>
      <c r="D39" s="9">
        <v>4</v>
      </c>
      <c r="E39" s="9">
        <f t="shared" ref="E39:E68" si="10">C39+D39</f>
        <v>4</v>
      </c>
      <c r="F39" s="11">
        <f t="shared" ref="F39:F68" si="11">C39*312.5</f>
        <v>0</v>
      </c>
      <c r="G39" s="11">
        <f t="shared" ref="G39:G68" si="12">D39*250</f>
        <v>1000</v>
      </c>
      <c r="H39" s="11">
        <f t="shared" ref="H39:H68" si="13">F39+G39</f>
        <v>1000</v>
      </c>
      <c r="I39" s="16">
        <v>0</v>
      </c>
      <c r="J39" s="16">
        <v>0</v>
      </c>
      <c r="K39" s="9">
        <f t="shared" ref="K39:K68" si="14">I39+J39</f>
        <v>0</v>
      </c>
      <c r="L39" s="11">
        <f t="shared" ref="L39:L68" si="15">I39*625</f>
        <v>0</v>
      </c>
      <c r="M39" s="11">
        <f t="shared" ref="M39:M68" si="16">J39*500</f>
        <v>0</v>
      </c>
      <c r="N39" s="11">
        <f t="shared" ref="N39:N68" si="17">L39+M39</f>
        <v>0</v>
      </c>
      <c r="O39" s="11">
        <f t="shared" ref="O39:O68" si="18">H39+N39</f>
        <v>1000</v>
      </c>
      <c r="P39" s="11"/>
      <c r="Q39" s="11"/>
      <c r="R39" s="11">
        <f t="shared" ref="R39:R69" si="19">O39+P39+Q39</f>
        <v>1000</v>
      </c>
      <c r="S39" s="17"/>
    </row>
    <row r="40" spans="1:19" s="2" customFormat="1" ht="22.5" customHeight="1">
      <c r="A40" s="9">
        <v>35</v>
      </c>
      <c r="B40" s="13" t="s">
        <v>52</v>
      </c>
      <c r="C40" s="9">
        <v>7</v>
      </c>
      <c r="D40" s="9">
        <v>56</v>
      </c>
      <c r="E40" s="9">
        <f t="shared" si="10"/>
        <v>63</v>
      </c>
      <c r="F40" s="11">
        <f t="shared" si="11"/>
        <v>2187.5</v>
      </c>
      <c r="G40" s="11">
        <f t="shared" si="12"/>
        <v>14000</v>
      </c>
      <c r="H40" s="11">
        <f t="shared" si="13"/>
        <v>16187.5</v>
      </c>
      <c r="I40" s="16">
        <v>99</v>
      </c>
      <c r="J40" s="16">
        <v>0</v>
      </c>
      <c r="K40" s="9">
        <f t="shared" si="14"/>
        <v>99</v>
      </c>
      <c r="L40" s="11">
        <f t="shared" si="15"/>
        <v>61875</v>
      </c>
      <c r="M40" s="11">
        <f t="shared" si="16"/>
        <v>0</v>
      </c>
      <c r="N40" s="11">
        <f t="shared" si="17"/>
        <v>61875</v>
      </c>
      <c r="O40" s="11">
        <f t="shared" si="18"/>
        <v>78062.5</v>
      </c>
      <c r="P40" s="11"/>
      <c r="Q40" s="11"/>
      <c r="R40" s="11">
        <f t="shared" si="19"/>
        <v>78062.5</v>
      </c>
      <c r="S40" s="17"/>
    </row>
    <row r="41" spans="1:19" s="2" customFormat="1" ht="22.5" customHeight="1">
      <c r="A41" s="9">
        <v>36</v>
      </c>
      <c r="B41" s="13" t="s">
        <v>53</v>
      </c>
      <c r="C41" s="9">
        <v>0</v>
      </c>
      <c r="D41" s="9">
        <v>22</v>
      </c>
      <c r="E41" s="9">
        <f t="shared" si="10"/>
        <v>22</v>
      </c>
      <c r="F41" s="11">
        <f t="shared" si="11"/>
        <v>0</v>
      </c>
      <c r="G41" s="11">
        <f t="shared" si="12"/>
        <v>5500</v>
      </c>
      <c r="H41" s="11">
        <f t="shared" si="13"/>
        <v>5500</v>
      </c>
      <c r="I41" s="16">
        <v>0</v>
      </c>
      <c r="J41" s="16">
        <v>0</v>
      </c>
      <c r="K41" s="9">
        <f t="shared" si="14"/>
        <v>0</v>
      </c>
      <c r="L41" s="11">
        <f t="shared" si="15"/>
        <v>0</v>
      </c>
      <c r="M41" s="11">
        <f t="shared" si="16"/>
        <v>0</v>
      </c>
      <c r="N41" s="11">
        <f t="shared" si="17"/>
        <v>0</v>
      </c>
      <c r="O41" s="11">
        <f t="shared" si="18"/>
        <v>5500</v>
      </c>
      <c r="P41" s="11"/>
      <c r="Q41" s="11"/>
      <c r="R41" s="11">
        <f t="shared" si="19"/>
        <v>5500</v>
      </c>
      <c r="S41" s="17"/>
    </row>
    <row r="42" spans="1:19" s="2" customFormat="1" ht="22.5" customHeight="1">
      <c r="A42" s="9">
        <v>37</v>
      </c>
      <c r="B42" s="12" t="s">
        <v>54</v>
      </c>
      <c r="C42" s="9">
        <v>4</v>
      </c>
      <c r="D42" s="9">
        <v>7</v>
      </c>
      <c r="E42" s="9">
        <f t="shared" si="10"/>
        <v>11</v>
      </c>
      <c r="F42" s="11">
        <f t="shared" si="11"/>
        <v>1250</v>
      </c>
      <c r="G42" s="11">
        <f t="shared" si="12"/>
        <v>1750</v>
      </c>
      <c r="H42" s="11">
        <f t="shared" si="13"/>
        <v>3000</v>
      </c>
      <c r="I42" s="16">
        <v>135</v>
      </c>
      <c r="J42" s="16">
        <v>81</v>
      </c>
      <c r="K42" s="9">
        <f t="shared" si="14"/>
        <v>216</v>
      </c>
      <c r="L42" s="11">
        <f t="shared" si="15"/>
        <v>84375</v>
      </c>
      <c r="M42" s="11">
        <f t="shared" si="16"/>
        <v>40500</v>
      </c>
      <c r="N42" s="11">
        <f t="shared" si="17"/>
        <v>124875</v>
      </c>
      <c r="O42" s="11">
        <f t="shared" si="18"/>
        <v>127875</v>
      </c>
      <c r="P42" s="11"/>
      <c r="Q42" s="11">
        <v>250</v>
      </c>
      <c r="R42" s="11">
        <f t="shared" si="19"/>
        <v>128125</v>
      </c>
      <c r="S42" s="17"/>
    </row>
    <row r="43" spans="1:19" s="2" customFormat="1" ht="22.5" customHeight="1">
      <c r="A43" s="9">
        <v>38</v>
      </c>
      <c r="B43" s="13" t="s">
        <v>55</v>
      </c>
      <c r="C43" s="9">
        <v>0</v>
      </c>
      <c r="D43" s="9">
        <v>9</v>
      </c>
      <c r="E43" s="9">
        <f t="shared" si="10"/>
        <v>9</v>
      </c>
      <c r="F43" s="11">
        <f t="shared" si="11"/>
        <v>0</v>
      </c>
      <c r="G43" s="11">
        <f t="shared" si="12"/>
        <v>2250</v>
      </c>
      <c r="H43" s="11">
        <f t="shared" si="13"/>
        <v>2250</v>
      </c>
      <c r="I43" s="16">
        <v>0</v>
      </c>
      <c r="J43" s="16">
        <v>0</v>
      </c>
      <c r="K43" s="9">
        <f t="shared" si="14"/>
        <v>0</v>
      </c>
      <c r="L43" s="11">
        <f t="shared" si="15"/>
        <v>0</v>
      </c>
      <c r="M43" s="11">
        <f t="shared" si="16"/>
        <v>0</v>
      </c>
      <c r="N43" s="11">
        <f t="shared" si="17"/>
        <v>0</v>
      </c>
      <c r="O43" s="11">
        <f t="shared" si="18"/>
        <v>2250</v>
      </c>
      <c r="P43" s="11"/>
      <c r="Q43" s="11"/>
      <c r="R43" s="11">
        <f t="shared" si="19"/>
        <v>2250</v>
      </c>
      <c r="S43" s="17"/>
    </row>
    <row r="44" spans="1:19" s="2" customFormat="1" ht="22.5" customHeight="1">
      <c r="A44" s="9">
        <v>39</v>
      </c>
      <c r="B44" s="13" t="s">
        <v>56</v>
      </c>
      <c r="C44" s="9">
        <v>0</v>
      </c>
      <c r="D44" s="9">
        <v>1</v>
      </c>
      <c r="E44" s="9">
        <f t="shared" si="10"/>
        <v>1</v>
      </c>
      <c r="F44" s="11">
        <f t="shared" si="11"/>
        <v>0</v>
      </c>
      <c r="G44" s="11">
        <f t="shared" si="12"/>
        <v>250</v>
      </c>
      <c r="H44" s="11">
        <f t="shared" si="13"/>
        <v>250</v>
      </c>
      <c r="I44" s="16">
        <v>0</v>
      </c>
      <c r="J44" s="16">
        <v>0</v>
      </c>
      <c r="K44" s="9">
        <f t="shared" si="14"/>
        <v>0</v>
      </c>
      <c r="L44" s="11">
        <f t="shared" si="15"/>
        <v>0</v>
      </c>
      <c r="M44" s="11">
        <f t="shared" si="16"/>
        <v>0</v>
      </c>
      <c r="N44" s="11">
        <f t="shared" si="17"/>
        <v>0</v>
      </c>
      <c r="O44" s="11">
        <f t="shared" si="18"/>
        <v>250</v>
      </c>
      <c r="P44" s="11"/>
      <c r="Q44" s="11"/>
      <c r="R44" s="11">
        <f t="shared" si="19"/>
        <v>250</v>
      </c>
      <c r="S44" s="17"/>
    </row>
    <row r="45" spans="1:19" s="2" customFormat="1" ht="22.5" customHeight="1">
      <c r="A45" s="9">
        <v>40</v>
      </c>
      <c r="B45" s="13" t="s">
        <v>57</v>
      </c>
      <c r="C45" s="9">
        <v>0</v>
      </c>
      <c r="D45" s="9">
        <v>2</v>
      </c>
      <c r="E45" s="9">
        <f t="shared" si="10"/>
        <v>2</v>
      </c>
      <c r="F45" s="11">
        <f t="shared" si="11"/>
        <v>0</v>
      </c>
      <c r="G45" s="11">
        <f t="shared" si="12"/>
        <v>500</v>
      </c>
      <c r="H45" s="11">
        <f t="shared" si="13"/>
        <v>500</v>
      </c>
      <c r="I45" s="16">
        <v>0</v>
      </c>
      <c r="J45" s="16">
        <v>2</v>
      </c>
      <c r="K45" s="9">
        <f t="shared" si="14"/>
        <v>2</v>
      </c>
      <c r="L45" s="11">
        <f t="shared" si="15"/>
        <v>0</v>
      </c>
      <c r="M45" s="11">
        <f t="shared" si="16"/>
        <v>1000</v>
      </c>
      <c r="N45" s="11">
        <f t="shared" si="17"/>
        <v>1000</v>
      </c>
      <c r="O45" s="11">
        <f t="shared" si="18"/>
        <v>1500</v>
      </c>
      <c r="P45" s="11"/>
      <c r="Q45" s="11"/>
      <c r="R45" s="11">
        <f t="shared" si="19"/>
        <v>1500</v>
      </c>
      <c r="S45" s="17"/>
    </row>
    <row r="46" spans="1:19" s="2" customFormat="1" ht="22.5" customHeight="1">
      <c r="A46" s="9">
        <v>41</v>
      </c>
      <c r="B46" s="13" t="s">
        <v>58</v>
      </c>
      <c r="C46" s="9">
        <v>0</v>
      </c>
      <c r="D46" s="9">
        <v>1</v>
      </c>
      <c r="E46" s="9">
        <f t="shared" si="10"/>
        <v>1</v>
      </c>
      <c r="F46" s="11">
        <f t="shared" si="11"/>
        <v>0</v>
      </c>
      <c r="G46" s="11">
        <f t="shared" si="12"/>
        <v>250</v>
      </c>
      <c r="H46" s="11">
        <f t="shared" si="13"/>
        <v>250</v>
      </c>
      <c r="I46" s="16">
        <v>0</v>
      </c>
      <c r="J46" s="16">
        <v>0</v>
      </c>
      <c r="K46" s="9">
        <f t="shared" si="14"/>
        <v>0</v>
      </c>
      <c r="L46" s="11">
        <f t="shared" si="15"/>
        <v>0</v>
      </c>
      <c r="M46" s="11">
        <f t="shared" si="16"/>
        <v>0</v>
      </c>
      <c r="N46" s="11">
        <f t="shared" si="17"/>
        <v>0</v>
      </c>
      <c r="O46" s="11">
        <f t="shared" si="18"/>
        <v>250</v>
      </c>
      <c r="P46" s="11"/>
      <c r="Q46" s="11"/>
      <c r="R46" s="11">
        <f t="shared" si="19"/>
        <v>250</v>
      </c>
      <c r="S46" s="17"/>
    </row>
    <row r="47" spans="1:19" s="2" customFormat="1" ht="22.5" customHeight="1">
      <c r="A47" s="9">
        <v>42</v>
      </c>
      <c r="B47" s="13" t="s">
        <v>59</v>
      </c>
      <c r="C47" s="9">
        <v>6</v>
      </c>
      <c r="D47" s="9">
        <v>15</v>
      </c>
      <c r="E47" s="9">
        <f t="shared" si="10"/>
        <v>21</v>
      </c>
      <c r="F47" s="11">
        <f t="shared" si="11"/>
        <v>1875</v>
      </c>
      <c r="G47" s="11">
        <f t="shared" si="12"/>
        <v>3750</v>
      </c>
      <c r="H47" s="11">
        <f t="shared" si="13"/>
        <v>5625</v>
      </c>
      <c r="I47" s="16">
        <v>22</v>
      </c>
      <c r="J47" s="16">
        <v>4</v>
      </c>
      <c r="K47" s="9">
        <f t="shared" si="14"/>
        <v>26</v>
      </c>
      <c r="L47" s="11">
        <f t="shared" si="15"/>
        <v>13750</v>
      </c>
      <c r="M47" s="11">
        <f t="shared" si="16"/>
        <v>2000</v>
      </c>
      <c r="N47" s="11">
        <f t="shared" si="17"/>
        <v>15750</v>
      </c>
      <c r="O47" s="11">
        <f t="shared" si="18"/>
        <v>21375</v>
      </c>
      <c r="P47" s="11"/>
      <c r="Q47" s="11"/>
      <c r="R47" s="11">
        <f t="shared" si="19"/>
        <v>21375</v>
      </c>
      <c r="S47" s="17"/>
    </row>
    <row r="48" spans="1:19" s="2" customFormat="1" ht="22.5" customHeight="1">
      <c r="A48" s="9">
        <v>43</v>
      </c>
      <c r="B48" s="13" t="s">
        <v>60</v>
      </c>
      <c r="C48" s="9">
        <v>8</v>
      </c>
      <c r="D48" s="9">
        <v>12</v>
      </c>
      <c r="E48" s="9">
        <f t="shared" si="10"/>
        <v>20</v>
      </c>
      <c r="F48" s="11">
        <f t="shared" si="11"/>
        <v>2500</v>
      </c>
      <c r="G48" s="11">
        <f t="shared" si="12"/>
        <v>3000</v>
      </c>
      <c r="H48" s="11">
        <f t="shared" si="13"/>
        <v>5500</v>
      </c>
      <c r="I48" s="16">
        <v>42</v>
      </c>
      <c r="J48" s="16">
        <v>14</v>
      </c>
      <c r="K48" s="9">
        <f t="shared" si="14"/>
        <v>56</v>
      </c>
      <c r="L48" s="11">
        <f t="shared" si="15"/>
        <v>26250</v>
      </c>
      <c r="M48" s="11">
        <f t="shared" si="16"/>
        <v>7000</v>
      </c>
      <c r="N48" s="11">
        <f t="shared" si="17"/>
        <v>33250</v>
      </c>
      <c r="O48" s="11">
        <f t="shared" si="18"/>
        <v>38750</v>
      </c>
      <c r="P48" s="11"/>
      <c r="Q48" s="11"/>
      <c r="R48" s="11">
        <f t="shared" si="19"/>
        <v>38750</v>
      </c>
      <c r="S48" s="17"/>
    </row>
    <row r="49" spans="1:19" s="2" customFormat="1" ht="22.5" customHeight="1">
      <c r="A49" s="9">
        <v>44</v>
      </c>
      <c r="B49" s="13" t="s">
        <v>61</v>
      </c>
      <c r="C49" s="9">
        <v>0</v>
      </c>
      <c r="D49" s="9">
        <v>7</v>
      </c>
      <c r="E49" s="9">
        <f t="shared" si="10"/>
        <v>7</v>
      </c>
      <c r="F49" s="11">
        <f t="shared" si="11"/>
        <v>0</v>
      </c>
      <c r="G49" s="11">
        <f t="shared" si="12"/>
        <v>1750</v>
      </c>
      <c r="H49" s="11">
        <f t="shared" si="13"/>
        <v>1750</v>
      </c>
      <c r="I49" s="16">
        <v>0</v>
      </c>
      <c r="J49" s="16">
        <v>0</v>
      </c>
      <c r="K49" s="9">
        <f t="shared" si="14"/>
        <v>0</v>
      </c>
      <c r="L49" s="11">
        <f t="shared" si="15"/>
        <v>0</v>
      </c>
      <c r="M49" s="11">
        <f t="shared" si="16"/>
        <v>0</v>
      </c>
      <c r="N49" s="11">
        <f t="shared" si="17"/>
        <v>0</v>
      </c>
      <c r="O49" s="11">
        <f t="shared" si="18"/>
        <v>1750</v>
      </c>
      <c r="P49" s="11"/>
      <c r="Q49" s="11"/>
      <c r="R49" s="11">
        <f t="shared" si="19"/>
        <v>1750</v>
      </c>
      <c r="S49" s="17"/>
    </row>
    <row r="50" spans="1:19" s="2" customFormat="1" ht="22.5" customHeight="1">
      <c r="A50" s="9">
        <v>45</v>
      </c>
      <c r="B50" s="13" t="s">
        <v>62</v>
      </c>
      <c r="C50" s="9">
        <v>0</v>
      </c>
      <c r="D50" s="9">
        <v>4</v>
      </c>
      <c r="E50" s="9">
        <f t="shared" si="10"/>
        <v>4</v>
      </c>
      <c r="F50" s="11">
        <f t="shared" si="11"/>
        <v>0</v>
      </c>
      <c r="G50" s="11">
        <f t="shared" si="12"/>
        <v>1000</v>
      </c>
      <c r="H50" s="11">
        <f t="shared" si="13"/>
        <v>1000</v>
      </c>
      <c r="I50" s="16">
        <v>0</v>
      </c>
      <c r="J50" s="16">
        <v>0</v>
      </c>
      <c r="K50" s="9">
        <f t="shared" si="14"/>
        <v>0</v>
      </c>
      <c r="L50" s="11">
        <f t="shared" si="15"/>
        <v>0</v>
      </c>
      <c r="M50" s="11">
        <f t="shared" si="16"/>
        <v>0</v>
      </c>
      <c r="N50" s="11">
        <f t="shared" si="17"/>
        <v>0</v>
      </c>
      <c r="O50" s="11">
        <f t="shared" si="18"/>
        <v>1000</v>
      </c>
      <c r="P50" s="11"/>
      <c r="Q50" s="11"/>
      <c r="R50" s="11">
        <f t="shared" si="19"/>
        <v>1000</v>
      </c>
      <c r="S50" s="17"/>
    </row>
    <row r="51" spans="1:19" s="2" customFormat="1" ht="22.5" customHeight="1">
      <c r="A51" s="9">
        <v>46</v>
      </c>
      <c r="B51" s="13" t="s">
        <v>63</v>
      </c>
      <c r="C51" s="9">
        <v>7</v>
      </c>
      <c r="D51" s="9">
        <v>42</v>
      </c>
      <c r="E51" s="9">
        <f t="shared" si="10"/>
        <v>49</v>
      </c>
      <c r="F51" s="11">
        <f t="shared" si="11"/>
        <v>2187.5</v>
      </c>
      <c r="G51" s="11">
        <f t="shared" si="12"/>
        <v>10500</v>
      </c>
      <c r="H51" s="11">
        <f t="shared" si="13"/>
        <v>12687.5</v>
      </c>
      <c r="I51" s="16">
        <v>129</v>
      </c>
      <c r="J51" s="16">
        <v>69</v>
      </c>
      <c r="K51" s="9">
        <f t="shared" si="14"/>
        <v>198</v>
      </c>
      <c r="L51" s="11">
        <f t="shared" si="15"/>
        <v>80625</v>
      </c>
      <c r="M51" s="11">
        <f t="shared" si="16"/>
        <v>34500</v>
      </c>
      <c r="N51" s="11">
        <f t="shared" si="17"/>
        <v>115125</v>
      </c>
      <c r="O51" s="11">
        <f t="shared" si="18"/>
        <v>127812.5</v>
      </c>
      <c r="P51" s="11"/>
      <c r="Q51" s="11"/>
      <c r="R51" s="11">
        <f t="shared" si="19"/>
        <v>127812.5</v>
      </c>
      <c r="S51" s="17"/>
    </row>
    <row r="52" spans="1:19" s="2" customFormat="1" ht="22.5" customHeight="1">
      <c r="A52" s="9">
        <v>47</v>
      </c>
      <c r="B52" s="13" t="s">
        <v>64</v>
      </c>
      <c r="C52" s="9">
        <v>0</v>
      </c>
      <c r="D52" s="9">
        <v>13</v>
      </c>
      <c r="E52" s="9">
        <f t="shared" si="10"/>
        <v>13</v>
      </c>
      <c r="F52" s="11">
        <f t="shared" si="11"/>
        <v>0</v>
      </c>
      <c r="G52" s="11">
        <f t="shared" si="12"/>
        <v>3250</v>
      </c>
      <c r="H52" s="11">
        <f t="shared" si="13"/>
        <v>3250</v>
      </c>
      <c r="I52" s="16">
        <v>0</v>
      </c>
      <c r="J52" s="16">
        <v>0</v>
      </c>
      <c r="K52" s="9">
        <f t="shared" si="14"/>
        <v>0</v>
      </c>
      <c r="L52" s="11">
        <f t="shared" si="15"/>
        <v>0</v>
      </c>
      <c r="M52" s="11">
        <f t="shared" si="16"/>
        <v>0</v>
      </c>
      <c r="N52" s="11">
        <f t="shared" si="17"/>
        <v>0</v>
      </c>
      <c r="O52" s="11">
        <f t="shared" si="18"/>
        <v>3250</v>
      </c>
      <c r="P52" s="11"/>
      <c r="Q52" s="11"/>
      <c r="R52" s="11">
        <f t="shared" si="19"/>
        <v>3250</v>
      </c>
      <c r="S52" s="17"/>
    </row>
    <row r="53" spans="1:19" s="2" customFormat="1" ht="22.5" customHeight="1">
      <c r="A53" s="9">
        <v>48</v>
      </c>
      <c r="B53" s="13" t="s">
        <v>65</v>
      </c>
      <c r="C53" s="9">
        <v>12</v>
      </c>
      <c r="D53" s="9">
        <v>27</v>
      </c>
      <c r="E53" s="9">
        <f t="shared" si="10"/>
        <v>39</v>
      </c>
      <c r="F53" s="11">
        <f t="shared" si="11"/>
        <v>3750</v>
      </c>
      <c r="G53" s="11">
        <f t="shared" si="12"/>
        <v>6750</v>
      </c>
      <c r="H53" s="11">
        <f t="shared" si="13"/>
        <v>10500</v>
      </c>
      <c r="I53" s="16">
        <v>151</v>
      </c>
      <c r="J53" s="16">
        <v>6</v>
      </c>
      <c r="K53" s="9">
        <f t="shared" si="14"/>
        <v>157</v>
      </c>
      <c r="L53" s="11">
        <f t="shared" si="15"/>
        <v>94375</v>
      </c>
      <c r="M53" s="11">
        <f t="shared" si="16"/>
        <v>3000</v>
      </c>
      <c r="N53" s="11">
        <f t="shared" si="17"/>
        <v>97375</v>
      </c>
      <c r="O53" s="11">
        <f t="shared" si="18"/>
        <v>107875</v>
      </c>
      <c r="P53" s="11"/>
      <c r="Q53" s="11"/>
      <c r="R53" s="11">
        <f t="shared" si="19"/>
        <v>107875</v>
      </c>
      <c r="S53" s="17"/>
    </row>
    <row r="54" spans="1:19" s="2" customFormat="1" ht="22.5" customHeight="1">
      <c r="A54" s="9">
        <v>49</v>
      </c>
      <c r="B54" s="12" t="s">
        <v>66</v>
      </c>
      <c r="C54" s="9">
        <v>0</v>
      </c>
      <c r="D54" s="9">
        <v>23</v>
      </c>
      <c r="E54" s="9">
        <f t="shared" si="10"/>
        <v>23</v>
      </c>
      <c r="F54" s="11">
        <f t="shared" si="11"/>
        <v>0</v>
      </c>
      <c r="G54" s="11">
        <f t="shared" si="12"/>
        <v>5750</v>
      </c>
      <c r="H54" s="11">
        <f t="shared" si="13"/>
        <v>5750</v>
      </c>
      <c r="I54" s="16">
        <v>0</v>
      </c>
      <c r="J54" s="16">
        <v>0</v>
      </c>
      <c r="K54" s="9">
        <f t="shared" si="14"/>
        <v>0</v>
      </c>
      <c r="L54" s="11">
        <f t="shared" si="15"/>
        <v>0</v>
      </c>
      <c r="M54" s="11">
        <f t="shared" si="16"/>
        <v>0</v>
      </c>
      <c r="N54" s="11">
        <f t="shared" si="17"/>
        <v>0</v>
      </c>
      <c r="O54" s="11">
        <f t="shared" si="18"/>
        <v>5750</v>
      </c>
      <c r="P54" s="11"/>
      <c r="Q54" s="11">
        <v>250</v>
      </c>
      <c r="R54" s="11">
        <f t="shared" si="19"/>
        <v>6000</v>
      </c>
      <c r="S54" s="17"/>
    </row>
    <row r="55" spans="1:19" s="2" customFormat="1" ht="22.5" customHeight="1">
      <c r="A55" s="9">
        <v>50</v>
      </c>
      <c r="B55" s="13" t="s">
        <v>67</v>
      </c>
      <c r="C55" s="9">
        <v>0</v>
      </c>
      <c r="D55" s="9">
        <v>19</v>
      </c>
      <c r="E55" s="9">
        <f t="shared" si="10"/>
        <v>19</v>
      </c>
      <c r="F55" s="11">
        <f t="shared" si="11"/>
        <v>0</v>
      </c>
      <c r="G55" s="11">
        <f t="shared" si="12"/>
        <v>4750</v>
      </c>
      <c r="H55" s="11">
        <f t="shared" si="13"/>
        <v>4750</v>
      </c>
      <c r="I55" s="16">
        <v>0</v>
      </c>
      <c r="J55" s="16">
        <v>0</v>
      </c>
      <c r="K55" s="9">
        <f t="shared" si="14"/>
        <v>0</v>
      </c>
      <c r="L55" s="11">
        <f t="shared" si="15"/>
        <v>0</v>
      </c>
      <c r="M55" s="11">
        <f t="shared" si="16"/>
        <v>0</v>
      </c>
      <c r="N55" s="11">
        <f t="shared" si="17"/>
        <v>0</v>
      </c>
      <c r="O55" s="11">
        <f t="shared" si="18"/>
        <v>4750</v>
      </c>
      <c r="P55" s="11"/>
      <c r="Q55" s="11"/>
      <c r="R55" s="11">
        <f t="shared" si="19"/>
        <v>4750</v>
      </c>
      <c r="S55" s="17"/>
    </row>
    <row r="56" spans="1:19" s="2" customFormat="1" ht="22.5" customHeight="1">
      <c r="A56" s="9">
        <v>51</v>
      </c>
      <c r="B56" s="13" t="s">
        <v>68</v>
      </c>
      <c r="C56" s="9">
        <v>0</v>
      </c>
      <c r="D56" s="9">
        <v>14</v>
      </c>
      <c r="E56" s="9">
        <f t="shared" si="10"/>
        <v>14</v>
      </c>
      <c r="F56" s="11">
        <f t="shared" si="11"/>
        <v>0</v>
      </c>
      <c r="G56" s="11">
        <f t="shared" si="12"/>
        <v>3500</v>
      </c>
      <c r="H56" s="11">
        <f t="shared" si="13"/>
        <v>3500</v>
      </c>
      <c r="I56" s="16">
        <v>0</v>
      </c>
      <c r="J56" s="16">
        <v>0</v>
      </c>
      <c r="K56" s="9">
        <f t="shared" si="14"/>
        <v>0</v>
      </c>
      <c r="L56" s="11">
        <f t="shared" si="15"/>
        <v>0</v>
      </c>
      <c r="M56" s="11">
        <f t="shared" si="16"/>
        <v>0</v>
      </c>
      <c r="N56" s="11">
        <f t="shared" si="17"/>
        <v>0</v>
      </c>
      <c r="O56" s="11">
        <f t="shared" si="18"/>
        <v>3500</v>
      </c>
      <c r="P56" s="11"/>
      <c r="Q56" s="11"/>
      <c r="R56" s="11">
        <f t="shared" si="19"/>
        <v>3500</v>
      </c>
      <c r="S56" s="17"/>
    </row>
    <row r="57" spans="1:19" s="2" customFormat="1" ht="22.5" customHeight="1">
      <c r="A57" s="9">
        <v>52</v>
      </c>
      <c r="B57" s="13" t="s">
        <v>69</v>
      </c>
      <c r="C57" s="9">
        <v>12</v>
      </c>
      <c r="D57" s="9">
        <v>0</v>
      </c>
      <c r="E57" s="9">
        <f t="shared" si="10"/>
        <v>12</v>
      </c>
      <c r="F57" s="11">
        <f t="shared" si="11"/>
        <v>3750</v>
      </c>
      <c r="G57" s="11">
        <f t="shared" si="12"/>
        <v>0</v>
      </c>
      <c r="H57" s="11">
        <f t="shared" si="13"/>
        <v>3750</v>
      </c>
      <c r="I57" s="16">
        <v>469</v>
      </c>
      <c r="J57" s="16">
        <v>0</v>
      </c>
      <c r="K57" s="9">
        <f t="shared" si="14"/>
        <v>469</v>
      </c>
      <c r="L57" s="11">
        <f t="shared" si="15"/>
        <v>293125</v>
      </c>
      <c r="M57" s="11">
        <f t="shared" si="16"/>
        <v>0</v>
      </c>
      <c r="N57" s="11">
        <f t="shared" si="17"/>
        <v>293125</v>
      </c>
      <c r="O57" s="11">
        <f t="shared" si="18"/>
        <v>296875</v>
      </c>
      <c r="P57" s="11"/>
      <c r="Q57" s="11"/>
      <c r="R57" s="11">
        <f t="shared" si="19"/>
        <v>296875</v>
      </c>
      <c r="S57" s="17"/>
    </row>
    <row r="58" spans="1:19" s="2" customFormat="1" ht="22.5" customHeight="1">
      <c r="A58" s="9">
        <v>53</v>
      </c>
      <c r="B58" s="13" t="s">
        <v>70</v>
      </c>
      <c r="C58" s="9">
        <v>0</v>
      </c>
      <c r="D58" s="9">
        <v>43</v>
      </c>
      <c r="E58" s="9">
        <f t="shared" si="10"/>
        <v>43</v>
      </c>
      <c r="F58" s="11">
        <f t="shared" si="11"/>
        <v>0</v>
      </c>
      <c r="G58" s="11">
        <f t="shared" si="12"/>
        <v>10750</v>
      </c>
      <c r="H58" s="11">
        <f t="shared" si="13"/>
        <v>10750</v>
      </c>
      <c r="I58" s="16">
        <v>0</v>
      </c>
      <c r="J58" s="16">
        <v>0</v>
      </c>
      <c r="K58" s="9">
        <f t="shared" si="14"/>
        <v>0</v>
      </c>
      <c r="L58" s="11">
        <f t="shared" si="15"/>
        <v>0</v>
      </c>
      <c r="M58" s="11">
        <f t="shared" si="16"/>
        <v>0</v>
      </c>
      <c r="N58" s="11">
        <f t="shared" si="17"/>
        <v>0</v>
      </c>
      <c r="O58" s="11">
        <f t="shared" si="18"/>
        <v>10750</v>
      </c>
      <c r="P58" s="11"/>
      <c r="Q58" s="11"/>
      <c r="R58" s="11">
        <f t="shared" si="19"/>
        <v>10750</v>
      </c>
      <c r="S58" s="17"/>
    </row>
    <row r="59" spans="1:19" s="2" customFormat="1" ht="22.5" customHeight="1">
      <c r="A59" s="9">
        <v>54</v>
      </c>
      <c r="B59" s="13" t="s">
        <v>71</v>
      </c>
      <c r="C59" s="9">
        <v>0</v>
      </c>
      <c r="D59" s="9">
        <v>40</v>
      </c>
      <c r="E59" s="9">
        <f t="shared" si="10"/>
        <v>40</v>
      </c>
      <c r="F59" s="11">
        <f t="shared" si="11"/>
        <v>0</v>
      </c>
      <c r="G59" s="11">
        <f t="shared" si="12"/>
        <v>10000</v>
      </c>
      <c r="H59" s="11">
        <f t="shared" si="13"/>
        <v>10000</v>
      </c>
      <c r="I59" s="16">
        <v>0</v>
      </c>
      <c r="J59" s="16">
        <v>112</v>
      </c>
      <c r="K59" s="9">
        <f t="shared" si="14"/>
        <v>112</v>
      </c>
      <c r="L59" s="11">
        <f t="shared" si="15"/>
        <v>0</v>
      </c>
      <c r="M59" s="11">
        <f t="shared" si="16"/>
        <v>56000</v>
      </c>
      <c r="N59" s="11">
        <f t="shared" si="17"/>
        <v>56000</v>
      </c>
      <c r="O59" s="11">
        <f t="shared" si="18"/>
        <v>66000</v>
      </c>
      <c r="P59" s="11"/>
      <c r="Q59" s="11"/>
      <c r="R59" s="11">
        <f t="shared" si="19"/>
        <v>66000</v>
      </c>
      <c r="S59" s="17"/>
    </row>
    <row r="60" spans="1:19" s="2" customFormat="1" ht="22.5" customHeight="1">
      <c r="A60" s="9">
        <v>55</v>
      </c>
      <c r="B60" s="13" t="s">
        <v>72</v>
      </c>
      <c r="C60" s="9">
        <v>0</v>
      </c>
      <c r="D60" s="9">
        <v>3</v>
      </c>
      <c r="E60" s="9">
        <f t="shared" si="10"/>
        <v>3</v>
      </c>
      <c r="F60" s="11">
        <f t="shared" si="11"/>
        <v>0</v>
      </c>
      <c r="G60" s="11">
        <f t="shared" si="12"/>
        <v>750</v>
      </c>
      <c r="H60" s="11">
        <f t="shared" si="13"/>
        <v>750</v>
      </c>
      <c r="I60" s="16">
        <v>0</v>
      </c>
      <c r="J60" s="16">
        <v>0</v>
      </c>
      <c r="K60" s="9">
        <f t="shared" si="14"/>
        <v>0</v>
      </c>
      <c r="L60" s="11">
        <f t="shared" si="15"/>
        <v>0</v>
      </c>
      <c r="M60" s="11">
        <f t="shared" si="16"/>
        <v>0</v>
      </c>
      <c r="N60" s="11">
        <f t="shared" si="17"/>
        <v>0</v>
      </c>
      <c r="O60" s="11">
        <f t="shared" si="18"/>
        <v>750</v>
      </c>
      <c r="P60" s="11"/>
      <c r="Q60" s="11"/>
      <c r="R60" s="11">
        <f t="shared" si="19"/>
        <v>750</v>
      </c>
      <c r="S60" s="17"/>
    </row>
    <row r="61" spans="1:19" s="2" customFormat="1" ht="22.5" customHeight="1">
      <c r="A61" s="9">
        <v>56</v>
      </c>
      <c r="B61" s="12" t="s">
        <v>73</v>
      </c>
      <c r="C61" s="9">
        <v>0</v>
      </c>
      <c r="D61" s="9">
        <v>13</v>
      </c>
      <c r="E61" s="9">
        <f t="shared" si="10"/>
        <v>13</v>
      </c>
      <c r="F61" s="11">
        <f t="shared" si="11"/>
        <v>0</v>
      </c>
      <c r="G61" s="11">
        <f t="shared" si="12"/>
        <v>3250</v>
      </c>
      <c r="H61" s="11">
        <f t="shared" si="13"/>
        <v>3250</v>
      </c>
      <c r="I61" s="16">
        <v>0</v>
      </c>
      <c r="J61" s="16">
        <v>0</v>
      </c>
      <c r="K61" s="9">
        <f t="shared" si="14"/>
        <v>0</v>
      </c>
      <c r="L61" s="11">
        <f t="shared" si="15"/>
        <v>0</v>
      </c>
      <c r="M61" s="11">
        <f t="shared" si="16"/>
        <v>0</v>
      </c>
      <c r="N61" s="11">
        <f t="shared" si="17"/>
        <v>0</v>
      </c>
      <c r="O61" s="11">
        <f t="shared" si="18"/>
        <v>3250</v>
      </c>
      <c r="P61" s="11"/>
      <c r="Q61" s="11">
        <v>250</v>
      </c>
      <c r="R61" s="11">
        <f t="shared" si="19"/>
        <v>3500</v>
      </c>
      <c r="S61" s="17"/>
    </row>
    <row r="62" spans="1:19" s="2" customFormat="1" ht="22.5" customHeight="1">
      <c r="A62" s="9">
        <v>57</v>
      </c>
      <c r="B62" s="13" t="s">
        <v>74</v>
      </c>
      <c r="C62" s="9">
        <v>0</v>
      </c>
      <c r="D62" s="9">
        <v>2</v>
      </c>
      <c r="E62" s="9">
        <f t="shared" si="10"/>
        <v>2</v>
      </c>
      <c r="F62" s="11">
        <f t="shared" si="11"/>
        <v>0</v>
      </c>
      <c r="G62" s="11">
        <f t="shared" si="12"/>
        <v>500</v>
      </c>
      <c r="H62" s="11">
        <f t="shared" si="13"/>
        <v>500</v>
      </c>
      <c r="I62" s="16">
        <v>0</v>
      </c>
      <c r="J62" s="16">
        <v>0</v>
      </c>
      <c r="K62" s="9">
        <f t="shared" si="14"/>
        <v>0</v>
      </c>
      <c r="L62" s="11">
        <f t="shared" si="15"/>
        <v>0</v>
      </c>
      <c r="M62" s="11">
        <f t="shared" si="16"/>
        <v>0</v>
      </c>
      <c r="N62" s="11">
        <f t="shared" si="17"/>
        <v>0</v>
      </c>
      <c r="O62" s="11">
        <f t="shared" si="18"/>
        <v>500</v>
      </c>
      <c r="P62" s="11"/>
      <c r="Q62" s="11"/>
      <c r="R62" s="11">
        <f t="shared" si="19"/>
        <v>500</v>
      </c>
      <c r="S62" s="17"/>
    </row>
    <row r="63" spans="1:19" s="2" customFormat="1" ht="22.5" customHeight="1">
      <c r="A63" s="9">
        <v>58</v>
      </c>
      <c r="B63" s="13" t="s">
        <v>75</v>
      </c>
      <c r="C63" s="9">
        <v>0</v>
      </c>
      <c r="D63" s="9">
        <v>10</v>
      </c>
      <c r="E63" s="9">
        <f t="shared" si="10"/>
        <v>10</v>
      </c>
      <c r="F63" s="11">
        <f t="shared" si="11"/>
        <v>0</v>
      </c>
      <c r="G63" s="11">
        <f t="shared" si="12"/>
        <v>2500</v>
      </c>
      <c r="H63" s="11">
        <f t="shared" si="13"/>
        <v>2500</v>
      </c>
      <c r="I63" s="16">
        <v>0</v>
      </c>
      <c r="J63" s="16">
        <v>0</v>
      </c>
      <c r="K63" s="9">
        <f t="shared" si="14"/>
        <v>0</v>
      </c>
      <c r="L63" s="11">
        <f t="shared" si="15"/>
        <v>0</v>
      </c>
      <c r="M63" s="11">
        <f t="shared" si="16"/>
        <v>0</v>
      </c>
      <c r="N63" s="11">
        <f t="shared" si="17"/>
        <v>0</v>
      </c>
      <c r="O63" s="11">
        <f t="shared" si="18"/>
        <v>2500</v>
      </c>
      <c r="P63" s="11"/>
      <c r="Q63" s="11"/>
      <c r="R63" s="11">
        <f t="shared" si="19"/>
        <v>2500</v>
      </c>
      <c r="S63" s="17"/>
    </row>
    <row r="64" spans="1:19" s="2" customFormat="1" ht="22.5" customHeight="1">
      <c r="A64" s="9">
        <v>59</v>
      </c>
      <c r="B64" s="12" t="s">
        <v>76</v>
      </c>
      <c r="C64" s="9">
        <v>2</v>
      </c>
      <c r="D64" s="9">
        <v>26</v>
      </c>
      <c r="E64" s="9">
        <f t="shared" si="10"/>
        <v>28</v>
      </c>
      <c r="F64" s="11">
        <f t="shared" si="11"/>
        <v>625</v>
      </c>
      <c r="G64" s="11">
        <f t="shared" si="12"/>
        <v>6500</v>
      </c>
      <c r="H64" s="11">
        <f t="shared" si="13"/>
        <v>7125</v>
      </c>
      <c r="I64" s="16">
        <v>68</v>
      </c>
      <c r="J64" s="16">
        <v>43</v>
      </c>
      <c r="K64" s="9">
        <f t="shared" si="14"/>
        <v>111</v>
      </c>
      <c r="L64" s="11">
        <f t="shared" si="15"/>
        <v>42500</v>
      </c>
      <c r="M64" s="11">
        <f t="shared" si="16"/>
        <v>21500</v>
      </c>
      <c r="N64" s="11">
        <f t="shared" si="17"/>
        <v>64000</v>
      </c>
      <c r="O64" s="11">
        <f t="shared" si="18"/>
        <v>71125</v>
      </c>
      <c r="P64" s="11"/>
      <c r="Q64" s="11">
        <v>1000</v>
      </c>
      <c r="R64" s="11">
        <f t="shared" si="19"/>
        <v>72125</v>
      </c>
      <c r="S64" s="17"/>
    </row>
    <row r="65" spans="1:19" s="2" customFormat="1" ht="22.5" customHeight="1">
      <c r="A65" s="9">
        <v>60</v>
      </c>
      <c r="B65" s="12" t="s">
        <v>77</v>
      </c>
      <c r="C65" s="9">
        <v>5</v>
      </c>
      <c r="D65" s="9">
        <v>45</v>
      </c>
      <c r="E65" s="9">
        <f t="shared" si="10"/>
        <v>50</v>
      </c>
      <c r="F65" s="11">
        <f t="shared" si="11"/>
        <v>1562.5</v>
      </c>
      <c r="G65" s="11">
        <f t="shared" si="12"/>
        <v>11250</v>
      </c>
      <c r="H65" s="11">
        <f t="shared" si="13"/>
        <v>12812.5</v>
      </c>
      <c r="I65" s="16">
        <v>62</v>
      </c>
      <c r="J65" s="16">
        <v>0</v>
      </c>
      <c r="K65" s="9">
        <f t="shared" si="14"/>
        <v>62</v>
      </c>
      <c r="L65" s="11">
        <f t="shared" si="15"/>
        <v>38750</v>
      </c>
      <c r="M65" s="11">
        <f t="shared" si="16"/>
        <v>0</v>
      </c>
      <c r="N65" s="11">
        <f t="shared" si="17"/>
        <v>38750</v>
      </c>
      <c r="O65" s="11">
        <f t="shared" si="18"/>
        <v>51562.5</v>
      </c>
      <c r="P65" s="11"/>
      <c r="Q65" s="11"/>
      <c r="R65" s="11">
        <f t="shared" si="19"/>
        <v>51562.5</v>
      </c>
      <c r="S65" s="17"/>
    </row>
    <row r="66" spans="1:19" s="2" customFormat="1" ht="22.5" customHeight="1">
      <c r="A66" s="9">
        <v>61</v>
      </c>
      <c r="B66" s="13" t="s">
        <v>78</v>
      </c>
      <c r="C66" s="9">
        <v>0</v>
      </c>
      <c r="D66" s="9">
        <v>40</v>
      </c>
      <c r="E66" s="9">
        <f t="shared" si="10"/>
        <v>40</v>
      </c>
      <c r="F66" s="11">
        <f t="shared" si="11"/>
        <v>0</v>
      </c>
      <c r="G66" s="11">
        <f t="shared" si="12"/>
        <v>10000</v>
      </c>
      <c r="H66" s="11">
        <f t="shared" si="13"/>
        <v>10000</v>
      </c>
      <c r="I66" s="16">
        <v>0</v>
      </c>
      <c r="J66" s="16">
        <v>0</v>
      </c>
      <c r="K66" s="9">
        <f t="shared" si="14"/>
        <v>0</v>
      </c>
      <c r="L66" s="11">
        <f t="shared" si="15"/>
        <v>0</v>
      </c>
      <c r="M66" s="11">
        <f t="shared" si="16"/>
        <v>0</v>
      </c>
      <c r="N66" s="11">
        <f t="shared" si="17"/>
        <v>0</v>
      </c>
      <c r="O66" s="11">
        <f t="shared" si="18"/>
        <v>10000</v>
      </c>
      <c r="P66" s="11"/>
      <c r="Q66" s="11"/>
      <c r="R66" s="11">
        <f t="shared" si="19"/>
        <v>10000</v>
      </c>
      <c r="S66" s="17"/>
    </row>
    <row r="67" spans="1:19" s="2" customFormat="1" ht="22.5" customHeight="1">
      <c r="A67" s="9">
        <v>62</v>
      </c>
      <c r="B67" s="13" t="s">
        <v>79</v>
      </c>
      <c r="C67" s="9">
        <v>0</v>
      </c>
      <c r="D67" s="9">
        <v>19</v>
      </c>
      <c r="E67" s="9">
        <f t="shared" si="10"/>
        <v>19</v>
      </c>
      <c r="F67" s="11">
        <f t="shared" si="11"/>
        <v>0</v>
      </c>
      <c r="G67" s="11">
        <f t="shared" si="12"/>
        <v>4750</v>
      </c>
      <c r="H67" s="11">
        <f t="shared" si="13"/>
        <v>4750</v>
      </c>
      <c r="I67" s="16">
        <v>0</v>
      </c>
      <c r="J67" s="16">
        <v>0</v>
      </c>
      <c r="K67" s="9">
        <f t="shared" si="14"/>
        <v>0</v>
      </c>
      <c r="L67" s="11">
        <f t="shared" si="15"/>
        <v>0</v>
      </c>
      <c r="M67" s="11">
        <f t="shared" si="16"/>
        <v>0</v>
      </c>
      <c r="N67" s="11">
        <f t="shared" si="17"/>
        <v>0</v>
      </c>
      <c r="O67" s="11">
        <f t="shared" si="18"/>
        <v>4750</v>
      </c>
      <c r="P67" s="11"/>
      <c r="Q67" s="11"/>
      <c r="R67" s="11">
        <f t="shared" si="19"/>
        <v>4750</v>
      </c>
      <c r="S67" s="17"/>
    </row>
    <row r="68" spans="1:19" s="2" customFormat="1" ht="22.5" customHeight="1">
      <c r="A68" s="9">
        <v>63</v>
      </c>
      <c r="B68" s="13" t="s">
        <v>80</v>
      </c>
      <c r="C68" s="9">
        <v>0</v>
      </c>
      <c r="D68" s="9">
        <v>43</v>
      </c>
      <c r="E68" s="9">
        <f t="shared" si="10"/>
        <v>43</v>
      </c>
      <c r="F68" s="11">
        <f t="shared" si="11"/>
        <v>0</v>
      </c>
      <c r="G68" s="11">
        <f t="shared" si="12"/>
        <v>10750</v>
      </c>
      <c r="H68" s="11">
        <f t="shared" si="13"/>
        <v>10750</v>
      </c>
      <c r="I68" s="16">
        <v>0</v>
      </c>
      <c r="J68" s="16">
        <v>0</v>
      </c>
      <c r="K68" s="9">
        <f t="shared" si="14"/>
        <v>0</v>
      </c>
      <c r="L68" s="11">
        <f t="shared" si="15"/>
        <v>0</v>
      </c>
      <c r="M68" s="11">
        <f t="shared" si="16"/>
        <v>0</v>
      </c>
      <c r="N68" s="11">
        <f t="shared" si="17"/>
        <v>0</v>
      </c>
      <c r="O68" s="11">
        <f t="shared" si="18"/>
        <v>10750</v>
      </c>
      <c r="P68" s="11"/>
      <c r="Q68" s="11"/>
      <c r="R68" s="11">
        <f t="shared" si="19"/>
        <v>10750</v>
      </c>
      <c r="S68" s="17"/>
    </row>
    <row r="69" spans="1:19" s="2" customFormat="1" ht="22.5" customHeight="1">
      <c r="A69" s="31" t="s">
        <v>81</v>
      </c>
      <c r="B69" s="32"/>
      <c r="C69" s="19">
        <f>SUM(C6:C68)</f>
        <v>368</v>
      </c>
      <c r="D69" s="19">
        <f t="shared" ref="D69:Q69" si="20">SUM(D6:D68)</f>
        <v>1317</v>
      </c>
      <c r="E69" s="19">
        <f t="shared" si="20"/>
        <v>1685</v>
      </c>
      <c r="F69" s="19">
        <f t="shared" si="20"/>
        <v>115000</v>
      </c>
      <c r="G69" s="19">
        <f t="shared" si="20"/>
        <v>329250</v>
      </c>
      <c r="H69" s="19">
        <f t="shared" si="20"/>
        <v>444250</v>
      </c>
      <c r="I69" s="19">
        <f t="shared" si="20"/>
        <v>1814</v>
      </c>
      <c r="J69" s="19">
        <f t="shared" si="20"/>
        <v>493</v>
      </c>
      <c r="K69" s="19">
        <f t="shared" si="20"/>
        <v>2307</v>
      </c>
      <c r="L69" s="19">
        <f t="shared" si="20"/>
        <v>1133750</v>
      </c>
      <c r="M69" s="19">
        <f t="shared" si="20"/>
        <v>246500</v>
      </c>
      <c r="N69" s="19">
        <f t="shared" si="20"/>
        <v>1380250</v>
      </c>
      <c r="O69" s="19">
        <f t="shared" si="20"/>
        <v>1824500</v>
      </c>
      <c r="P69" s="19">
        <f t="shared" si="20"/>
        <v>250</v>
      </c>
      <c r="Q69" s="19">
        <f t="shared" si="20"/>
        <v>4250</v>
      </c>
      <c r="R69" s="20">
        <f t="shared" si="19"/>
        <v>1829000</v>
      </c>
      <c r="S69" s="17"/>
    </row>
  </sheetData>
  <mergeCells count="16">
    <mergeCell ref="A1:B1"/>
    <mergeCell ref="A2:S2"/>
    <mergeCell ref="A69:B69"/>
    <mergeCell ref="C3:H3"/>
    <mergeCell ref="I3:N3"/>
    <mergeCell ref="C4:E4"/>
    <mergeCell ref="F4:H4"/>
    <mergeCell ref="I4:K4"/>
    <mergeCell ref="L4:N4"/>
    <mergeCell ref="R3:R5"/>
    <mergeCell ref="S3:S5"/>
    <mergeCell ref="A3:A5"/>
    <mergeCell ref="B3:B5"/>
    <mergeCell ref="O3:O5"/>
    <mergeCell ref="P3:P5"/>
    <mergeCell ref="Q4:Q5"/>
  </mergeCells>
  <phoneticPr fontId="12" type="noConversion"/>
  <printOptions horizontalCentered="1"/>
  <pageMargins left="0.70866141732283472" right="0.70866141732283472" top="0.78740157480314965" bottom="0.78740157480314965" header="0.51181102362204722" footer="0.59055118110236227"/>
  <pageSetup paperSize="9" scale="75" orientation="landscape" r:id="rId1"/>
  <headerFooter>
    <oddFooter>第 &amp;P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2023春资金分配表</vt:lpstr>
      <vt:lpstr>'2023春资金分配表'!Print_Titles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2023-04-04T02:22:44Z</cp:lastPrinted>
  <dcterms:created xsi:type="dcterms:W3CDTF">2016-12-02T10:52:00Z</dcterms:created>
  <dcterms:modified xsi:type="dcterms:W3CDTF">2023-04-04T02:23:13Z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2052-11.1.0.14036</vt:lpwstr>
  </property>
  <property fmtid="{D5CDD505-2E9C-101B-9397-08002B2CF9AE}" pid="3" name="ICV">
    <vt:lpwstr>B9C9A53C6B354187B8400C25FFF39C92</vt:lpwstr>
  </property>
  <property fmtid="{D5CDD505-2E9C-101B-9397-08002B2CF9AE}" pid="4" name="commondata">
    <vt:lpwstr>eyJoZGlkIjoiNjVmYjc0MzgwMmJmNzBjZGNiN2VhNjFlMzJjYjhlNjAifQ==</vt:lpwstr>
  </property>
</Properties>
</file>