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具体资金分配" sheetId="2" r:id="rId1"/>
  </sheets>
  <definedNames>
    <definedName name="_xlnm._FilterDatabase" localSheetId="0" hidden="1">具体资金分配!$A$4:$N$63</definedName>
    <definedName name="_xlnm.Print_Titles" localSheetId="0">具体资金分配!$1:$4</definedName>
  </definedNames>
  <calcPr calcId="144525"/>
</workbook>
</file>

<file path=xl/calcChain.xml><?xml version="1.0" encoding="utf-8"?>
<calcChain xmlns="http://schemas.openxmlformats.org/spreadsheetml/2006/main">
  <c r="M58" i="2"/>
  <c r="L58"/>
  <c r="K58"/>
  <c r="J58"/>
  <c r="I58"/>
  <c r="H58"/>
  <c r="F58"/>
  <c r="E58"/>
  <c r="D58"/>
  <c r="K57"/>
  <c r="J57"/>
  <c r="H57"/>
  <c r="F57"/>
  <c r="K56"/>
  <c r="J56"/>
  <c r="H56"/>
  <c r="F56"/>
  <c r="K55"/>
  <c r="J55"/>
  <c r="H55"/>
  <c r="F55"/>
  <c r="K54"/>
  <c r="J54"/>
  <c r="H54"/>
  <c r="F54"/>
  <c r="K53"/>
  <c r="J53"/>
  <c r="H53"/>
  <c r="F53"/>
  <c r="K52"/>
  <c r="J52"/>
  <c r="H52"/>
  <c r="F52"/>
  <c r="K51"/>
  <c r="J51"/>
  <c r="H51"/>
  <c r="F51"/>
  <c r="K50"/>
  <c r="J50"/>
  <c r="H50"/>
  <c r="F50"/>
  <c r="K49"/>
  <c r="J49"/>
  <c r="H49"/>
  <c r="F49"/>
  <c r="K48"/>
  <c r="J48"/>
  <c r="H48"/>
  <c r="F48"/>
  <c r="K47"/>
  <c r="J47"/>
  <c r="H47"/>
  <c r="F47"/>
  <c r="K46"/>
  <c r="J46"/>
  <c r="H46"/>
  <c r="F46"/>
  <c r="K45"/>
  <c r="J45"/>
  <c r="H45"/>
  <c r="F45"/>
  <c r="K44"/>
  <c r="J44"/>
  <c r="H44"/>
  <c r="F44"/>
  <c r="K43"/>
  <c r="J43"/>
  <c r="H43"/>
  <c r="F43"/>
  <c r="K42"/>
  <c r="J42"/>
  <c r="H42"/>
  <c r="F42"/>
  <c r="K41"/>
  <c r="J41"/>
  <c r="H41"/>
  <c r="F41"/>
  <c r="K40"/>
  <c r="J40"/>
  <c r="H40"/>
  <c r="F40"/>
  <c r="K39"/>
  <c r="J39"/>
  <c r="H39"/>
  <c r="F39"/>
  <c r="K38"/>
  <c r="J38"/>
  <c r="H38"/>
  <c r="F38"/>
  <c r="K37"/>
  <c r="J37"/>
  <c r="H37"/>
  <c r="F37"/>
  <c r="K36"/>
  <c r="J36"/>
  <c r="H36"/>
  <c r="F36"/>
  <c r="K35"/>
  <c r="J35"/>
  <c r="H35"/>
  <c r="F35"/>
  <c r="K34"/>
  <c r="J34"/>
  <c r="H34"/>
  <c r="F34"/>
  <c r="K33"/>
  <c r="J33"/>
  <c r="H33"/>
  <c r="F33"/>
  <c r="K32"/>
  <c r="J32"/>
  <c r="H32"/>
  <c r="F32"/>
  <c r="K31"/>
  <c r="J31"/>
  <c r="H31"/>
  <c r="F31"/>
  <c r="K30"/>
  <c r="J30"/>
  <c r="H30"/>
  <c r="F30"/>
  <c r="K29"/>
  <c r="J29"/>
  <c r="H29"/>
  <c r="F29"/>
  <c r="K28"/>
  <c r="J28"/>
  <c r="H28"/>
  <c r="F28"/>
  <c r="K27"/>
  <c r="J27"/>
  <c r="H27"/>
  <c r="F27"/>
  <c r="K26"/>
  <c r="J26"/>
  <c r="H26"/>
  <c r="F26"/>
  <c r="K25"/>
  <c r="J25"/>
  <c r="H25"/>
  <c r="F25"/>
  <c r="K24"/>
  <c r="J24"/>
  <c r="H24"/>
  <c r="F24"/>
  <c r="K23"/>
  <c r="J23"/>
  <c r="H23"/>
  <c r="F23"/>
  <c r="K22"/>
  <c r="J22"/>
  <c r="H22"/>
  <c r="F22"/>
  <c r="K21"/>
  <c r="J21"/>
  <c r="H21"/>
  <c r="F21"/>
  <c r="K20"/>
  <c r="J20"/>
  <c r="H20"/>
  <c r="F20"/>
  <c r="K19"/>
  <c r="J19"/>
  <c r="H19"/>
  <c r="F19"/>
  <c r="K18"/>
  <c r="J18"/>
  <c r="H18"/>
  <c r="F18"/>
  <c r="K17"/>
  <c r="J17"/>
  <c r="H17"/>
  <c r="F17"/>
  <c r="K16"/>
  <c r="J16"/>
  <c r="H16"/>
  <c r="F16"/>
  <c r="K15"/>
  <c r="J15"/>
  <c r="H15"/>
  <c r="F15"/>
  <c r="K14"/>
  <c r="J14"/>
  <c r="H14"/>
  <c r="F14"/>
  <c r="K13"/>
  <c r="J13"/>
  <c r="H13"/>
  <c r="F13"/>
  <c r="K12"/>
  <c r="J12"/>
  <c r="H12"/>
  <c r="F12"/>
  <c r="K11"/>
  <c r="J11"/>
  <c r="H11"/>
  <c r="F11"/>
  <c r="K10"/>
  <c r="J10"/>
  <c r="H10"/>
  <c r="F10"/>
  <c r="K9"/>
  <c r="J9"/>
  <c r="H9"/>
  <c r="F9"/>
  <c r="K8"/>
  <c r="J8"/>
  <c r="H8"/>
  <c r="F8"/>
  <c r="K7"/>
  <c r="J7"/>
  <c r="H7"/>
  <c r="F7"/>
  <c r="K6"/>
  <c r="J6"/>
  <c r="H6"/>
  <c r="F6"/>
  <c r="K5"/>
  <c r="J5"/>
  <c r="H5"/>
  <c r="F5"/>
</calcChain>
</file>

<file path=xl/sharedStrings.xml><?xml version="1.0" encoding="utf-8"?>
<sst xmlns="http://schemas.openxmlformats.org/spreadsheetml/2006/main" count="100" uniqueCount="99">
  <si>
    <t>序号</t>
  </si>
  <si>
    <t>乡镇（街道）</t>
  </si>
  <si>
    <t>学校名称</t>
  </si>
  <si>
    <t>2023年春季学期就餐人数</t>
  </si>
  <si>
    <t>补助天数（天）</t>
  </si>
  <si>
    <t>本学期应补助金额（元）</t>
  </si>
  <si>
    <t>备注</t>
  </si>
  <si>
    <t>小学</t>
  </si>
  <si>
    <t>初中</t>
  </si>
  <si>
    <t>合计</t>
  </si>
  <si>
    <t>紫兴街道</t>
  </si>
  <si>
    <t>开阳县紫兴街道顶方小学</t>
  </si>
  <si>
    <t>开阳县紫兴街道东湖小学</t>
  </si>
  <si>
    <t>开阳县紫兴街道鱼上小学</t>
  </si>
  <si>
    <t>云开街道</t>
  </si>
  <si>
    <t>开阳县云开街道顶兆小学</t>
  </si>
  <si>
    <t>开阳县云开街道石头民族小学</t>
  </si>
  <si>
    <t>开阳县特殊教育学校</t>
  </si>
  <si>
    <t>硒城街道</t>
  </si>
  <si>
    <t>开阳县硒城街道高云小学</t>
  </si>
  <si>
    <t>双流镇</t>
  </si>
  <si>
    <t>开阳县双流镇中心学校</t>
  </si>
  <si>
    <t>开阳县双流镇三合小学</t>
  </si>
  <si>
    <t>金中镇</t>
  </si>
  <si>
    <t>永温镇</t>
  </si>
  <si>
    <t>开阳县永温镇中学</t>
  </si>
  <si>
    <t>开阳县永温镇中心小学</t>
  </si>
  <si>
    <t>冯三镇</t>
  </si>
  <si>
    <t>开阳县冯三镇毛力小学</t>
  </si>
  <si>
    <t>开阳县冯三镇安坪小学</t>
  </si>
  <si>
    <t>楠木渡镇</t>
  </si>
  <si>
    <t>开阳县楠木渡镇中心学校</t>
  </si>
  <si>
    <t>开阳县楠木渡镇黄木小学</t>
  </si>
  <si>
    <t>开阳县楠木渡镇中和小学</t>
  </si>
  <si>
    <t>开阳县楠木渡镇谷阳小学</t>
  </si>
  <si>
    <t>开阳县楠木渡镇新凤小学</t>
  </si>
  <si>
    <t>开阳县楠木渡镇两路小学</t>
  </si>
  <si>
    <t>开阳县楠木渡镇胜利小学</t>
  </si>
  <si>
    <t>宅吉乡</t>
  </si>
  <si>
    <t>开阳县宅吉乡中心学校</t>
  </si>
  <si>
    <t>开阳县宅吉乡保星小学</t>
  </si>
  <si>
    <t>花梨镇</t>
  </si>
  <si>
    <t>开阳县花梨镇翁昭小学</t>
  </si>
  <si>
    <t>龙水乡</t>
  </si>
  <si>
    <t>开阳县龙水乡中心小学</t>
  </si>
  <si>
    <t>开阳县龙水乡新坪小学</t>
  </si>
  <si>
    <t>米坪乡</t>
  </si>
  <si>
    <t>南龙乡</t>
  </si>
  <si>
    <t>开阳县南龙乡中心学校</t>
  </si>
  <si>
    <t>开阳县南龙乡田坎小学</t>
  </si>
  <si>
    <t>开阳县南龙乡中桥小学</t>
  </si>
  <si>
    <t>禾丰乡</t>
  </si>
  <si>
    <t>开阳县民族学校</t>
  </si>
  <si>
    <t>开阳县禾丰布依族苗族乡山闹小学</t>
  </si>
  <si>
    <t>南江乡</t>
  </si>
  <si>
    <t>南江布依族苗族乡中心学校</t>
  </si>
  <si>
    <t>开阳县南江布依族苗族乡龙广小学</t>
  </si>
  <si>
    <t>开阳县南江布依族苗族乡双塘小学</t>
  </si>
  <si>
    <t>龙岗镇</t>
  </si>
  <si>
    <t>开阳县龙岗镇中学</t>
  </si>
  <si>
    <t>开阳县龙岗镇水口小学</t>
  </si>
  <si>
    <t>开阳县龙岗镇坝子民族小学</t>
  </si>
  <si>
    <t>开阳县龙岗镇水口小学格林教学点</t>
  </si>
  <si>
    <t>毛云乡</t>
  </si>
  <si>
    <t>开阳县毛云乡中心学校</t>
  </si>
  <si>
    <t>高寨乡</t>
  </si>
  <si>
    <t>——</t>
  </si>
  <si>
    <t>附件</t>
  </si>
  <si>
    <t>开阳县2023年春季学期农村义务教育阶段学校营养改善计划补助资金预算表</t>
  </si>
  <si>
    <t>抵扣2022年多下发资金（元）</t>
  </si>
  <si>
    <t>本次实际分配下发合计金额（元）</t>
  </si>
  <si>
    <t>分配资金文件（元）</t>
  </si>
  <si>
    <t>黔财教[2022]210号</t>
  </si>
  <si>
    <t>黔财教[2022]92号</t>
  </si>
  <si>
    <t>筑教发[2022]103号</t>
  </si>
  <si>
    <t>含顶兆-2760.19元，南凉的-7061元。</t>
  </si>
  <si>
    <t>开阳县双流镇同心小学</t>
  </si>
  <si>
    <t>开阳县金中镇中心小学</t>
  </si>
  <si>
    <t>开阳县冯三镇中心学校（中学部）</t>
  </si>
  <si>
    <t>开阳县冯三镇中心学校（小学部）</t>
  </si>
  <si>
    <t>中心小学-69463.15元，辉黔-7953元。</t>
  </si>
  <si>
    <t>系统做在冯三镇中心小学</t>
  </si>
  <si>
    <t>系统做在楠木渡镇黄木小学</t>
  </si>
  <si>
    <t>系统做在楠木渡镇谷阳小学</t>
  </si>
  <si>
    <t>开阳县花梨镇中心学校（中学部）</t>
  </si>
  <si>
    <t>开阳县花梨镇中心学校（小学部）</t>
  </si>
  <si>
    <t>中心小学-20334元，新山-11479元。</t>
  </si>
  <si>
    <t>开阳县米坪乡中心学校</t>
  </si>
  <si>
    <t>系统做在南龙乡中心学校</t>
  </si>
  <si>
    <t>毛家院-2355元。</t>
  </si>
  <si>
    <t>开阳县南江布依族苗族乡新隆小学</t>
  </si>
  <si>
    <t>开阳县龙岗镇中心小学</t>
  </si>
  <si>
    <t>系统做在水口小学</t>
  </si>
  <si>
    <t>开阳县龙岗镇大荆小学</t>
  </si>
  <si>
    <t>开阳县龙岗镇大石板小学</t>
  </si>
  <si>
    <t>开阳县高寨苗族布依族乡中心学校</t>
  </si>
  <si>
    <t>开阳县高寨苗族布依族乡杠寨小学</t>
  </si>
  <si>
    <t>开阳县高寨苗族布依族乡平寨民族小学</t>
  </si>
  <si>
    <t>开阳县高寨苗族布依族乡久长小学</t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</si>
</sst>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1"/>
      <name val="仿宋_GB2312"/>
      <family val="3"/>
      <charset val="134"/>
    </font>
    <font>
      <sz val="16"/>
      <color theme="1"/>
      <name val="黑体"/>
      <family val="3"/>
      <charset val="134"/>
    </font>
    <font>
      <sz val="20"/>
      <color indexed="8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"/>
  <sheetViews>
    <sheetView tabSelected="1" workbookViewId="0">
      <selection activeCell="I63" sqref="I63"/>
    </sheetView>
  </sheetViews>
  <sheetFormatPr defaultColWidth="9" defaultRowHeight="13.5"/>
  <cols>
    <col min="1" max="1" width="4.25" style="23" customWidth="1"/>
    <col min="2" max="2" width="10.625" style="23" customWidth="1"/>
    <col min="3" max="3" width="32.25" style="24" customWidth="1"/>
    <col min="4" max="4" width="6.375" style="23" customWidth="1"/>
    <col min="5" max="5" width="6.25" style="23" customWidth="1"/>
    <col min="6" max="7" width="6.875" style="23" customWidth="1"/>
    <col min="8" max="8" width="8.625" style="23" customWidth="1"/>
    <col min="9" max="9" width="12.375" style="23" customWidth="1"/>
    <col min="10" max="10" width="14.875" style="23" customWidth="1"/>
    <col min="11" max="13" width="12.875" style="23" customWidth="1"/>
    <col min="14" max="14" width="32.625" style="23" customWidth="1"/>
    <col min="15" max="16384" width="9" style="3"/>
  </cols>
  <sheetData>
    <row r="1" spans="1:14" ht="27" customHeight="1">
      <c r="A1" s="36" t="s">
        <v>67</v>
      </c>
      <c r="B1" s="36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9.950000000000003" customHeight="1">
      <c r="A2" s="37" t="s">
        <v>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30" customHeight="1">
      <c r="A3" s="26" t="s">
        <v>0</v>
      </c>
      <c r="B3" s="26" t="s">
        <v>1</v>
      </c>
      <c r="C3" s="26" t="s">
        <v>2</v>
      </c>
      <c r="D3" s="26" t="s">
        <v>3</v>
      </c>
      <c r="E3" s="26"/>
      <c r="F3" s="26"/>
      <c r="G3" s="26" t="s">
        <v>4</v>
      </c>
      <c r="H3" s="27" t="s">
        <v>5</v>
      </c>
      <c r="I3" s="28" t="s">
        <v>69</v>
      </c>
      <c r="J3" s="30" t="s">
        <v>70</v>
      </c>
      <c r="K3" s="38" t="s">
        <v>71</v>
      </c>
      <c r="L3" s="39"/>
      <c r="M3" s="40"/>
      <c r="N3" s="25" t="s">
        <v>6</v>
      </c>
    </row>
    <row r="4" spans="1:14" ht="33" customHeight="1">
      <c r="A4" s="26"/>
      <c r="B4" s="26"/>
      <c r="C4" s="26"/>
      <c r="D4" s="4" t="s">
        <v>7</v>
      </c>
      <c r="E4" s="4" t="s">
        <v>8</v>
      </c>
      <c r="F4" s="4" t="s">
        <v>9</v>
      </c>
      <c r="G4" s="26"/>
      <c r="H4" s="27"/>
      <c r="I4" s="29"/>
      <c r="J4" s="31"/>
      <c r="K4" s="5" t="s">
        <v>72</v>
      </c>
      <c r="L4" s="5" t="s">
        <v>73</v>
      </c>
      <c r="M4" s="5" t="s">
        <v>74</v>
      </c>
      <c r="N4" s="25"/>
    </row>
    <row r="5" spans="1:14" s="13" customFormat="1" ht="19.5" customHeight="1">
      <c r="A5" s="6">
        <v>1</v>
      </c>
      <c r="B5" s="32" t="s">
        <v>10</v>
      </c>
      <c r="C5" s="7" t="s">
        <v>11</v>
      </c>
      <c r="D5" s="6">
        <v>187</v>
      </c>
      <c r="E5" s="6"/>
      <c r="F5" s="6">
        <f t="shared" ref="F5:F57" si="0">D5+E5</f>
        <v>187</v>
      </c>
      <c r="G5" s="8">
        <v>100</v>
      </c>
      <c r="H5" s="9">
        <f t="shared" ref="H5:H57" si="1">F5*G5*6</f>
        <v>112200</v>
      </c>
      <c r="I5" s="10">
        <v>-5011</v>
      </c>
      <c r="J5" s="11">
        <f>H5+I5</f>
        <v>107189</v>
      </c>
      <c r="K5" s="10">
        <f>J5-L5-M5</f>
        <v>81448</v>
      </c>
      <c r="L5" s="10">
        <v>9508</v>
      </c>
      <c r="M5" s="10">
        <v>16233</v>
      </c>
      <c r="N5" s="12"/>
    </row>
    <row r="6" spans="1:14" s="13" customFormat="1" ht="19.5" customHeight="1">
      <c r="A6" s="6">
        <v>2</v>
      </c>
      <c r="B6" s="32"/>
      <c r="C6" s="7" t="s">
        <v>12</v>
      </c>
      <c r="D6" s="6">
        <v>1353</v>
      </c>
      <c r="E6" s="6"/>
      <c r="F6" s="6">
        <f t="shared" si="0"/>
        <v>1353</v>
      </c>
      <c r="G6" s="8">
        <v>100</v>
      </c>
      <c r="H6" s="9">
        <f t="shared" si="1"/>
        <v>811800</v>
      </c>
      <c r="I6" s="10"/>
      <c r="J6" s="11">
        <f t="shared" ref="J6:J37" si="2">H6+I6</f>
        <v>811800</v>
      </c>
      <c r="K6" s="10">
        <f t="shared" ref="K6:K37" si="3">J6-L6-M6</f>
        <v>616849</v>
      </c>
      <c r="L6" s="10">
        <v>72008</v>
      </c>
      <c r="M6" s="10">
        <v>122943</v>
      </c>
      <c r="N6" s="12"/>
    </row>
    <row r="7" spans="1:14" s="13" customFormat="1" ht="19.5" customHeight="1">
      <c r="A7" s="6">
        <v>3</v>
      </c>
      <c r="B7" s="32"/>
      <c r="C7" s="7" t="s">
        <v>13</v>
      </c>
      <c r="D7" s="6">
        <v>163</v>
      </c>
      <c r="E7" s="6"/>
      <c r="F7" s="6">
        <f t="shared" si="0"/>
        <v>163</v>
      </c>
      <c r="G7" s="8">
        <v>100</v>
      </c>
      <c r="H7" s="9">
        <f t="shared" si="1"/>
        <v>97800</v>
      </c>
      <c r="I7" s="10">
        <v>-16648.400000000001</v>
      </c>
      <c r="J7" s="11">
        <f t="shared" si="2"/>
        <v>81151.600000000006</v>
      </c>
      <c r="K7" s="10">
        <f t="shared" si="3"/>
        <v>61663.6</v>
      </c>
      <c r="L7" s="10">
        <v>7198</v>
      </c>
      <c r="M7" s="10">
        <v>12290</v>
      </c>
      <c r="N7" s="12"/>
    </row>
    <row r="8" spans="1:14" s="13" customFormat="1" ht="19.5" customHeight="1">
      <c r="A8" s="6">
        <v>4</v>
      </c>
      <c r="B8" s="32" t="s">
        <v>14</v>
      </c>
      <c r="C8" s="7" t="s">
        <v>15</v>
      </c>
      <c r="D8" s="6">
        <v>93</v>
      </c>
      <c r="E8" s="6"/>
      <c r="F8" s="6">
        <f t="shared" si="0"/>
        <v>93</v>
      </c>
      <c r="G8" s="8">
        <v>100</v>
      </c>
      <c r="H8" s="9">
        <f t="shared" si="1"/>
        <v>55800</v>
      </c>
      <c r="I8" s="10">
        <v>-9821.19</v>
      </c>
      <c r="J8" s="11">
        <f t="shared" si="2"/>
        <v>45978.81</v>
      </c>
      <c r="K8" s="10">
        <f t="shared" si="3"/>
        <v>34937.81</v>
      </c>
      <c r="L8" s="10">
        <v>4078</v>
      </c>
      <c r="M8" s="10">
        <v>6963</v>
      </c>
      <c r="N8" s="14" t="s">
        <v>75</v>
      </c>
    </row>
    <row r="9" spans="1:14" s="13" customFormat="1" ht="19.5" customHeight="1">
      <c r="A9" s="6">
        <v>5</v>
      </c>
      <c r="B9" s="32"/>
      <c r="C9" s="7" t="s">
        <v>16</v>
      </c>
      <c r="D9" s="6">
        <v>105</v>
      </c>
      <c r="E9" s="6"/>
      <c r="F9" s="6">
        <f t="shared" si="0"/>
        <v>105</v>
      </c>
      <c r="G9" s="8">
        <v>100</v>
      </c>
      <c r="H9" s="9">
        <f t="shared" si="1"/>
        <v>63000</v>
      </c>
      <c r="I9" s="10">
        <v>-4197.7</v>
      </c>
      <c r="J9" s="11">
        <f t="shared" si="2"/>
        <v>58802.3</v>
      </c>
      <c r="K9" s="10">
        <f t="shared" si="3"/>
        <v>44681.3</v>
      </c>
      <c r="L9" s="10">
        <v>5216</v>
      </c>
      <c r="M9" s="10">
        <v>8905</v>
      </c>
      <c r="N9" s="12"/>
    </row>
    <row r="10" spans="1:14" s="13" customFormat="1" ht="19.5" customHeight="1">
      <c r="A10" s="6">
        <v>6</v>
      </c>
      <c r="B10" s="32"/>
      <c r="C10" s="7" t="s">
        <v>17</v>
      </c>
      <c r="D10" s="6">
        <v>51</v>
      </c>
      <c r="E10" s="6">
        <v>19</v>
      </c>
      <c r="F10" s="6">
        <f t="shared" si="0"/>
        <v>70</v>
      </c>
      <c r="G10" s="8">
        <v>100</v>
      </c>
      <c r="H10" s="9">
        <f t="shared" si="1"/>
        <v>42000</v>
      </c>
      <c r="I10" s="10">
        <v>-1087</v>
      </c>
      <c r="J10" s="11">
        <f t="shared" si="2"/>
        <v>40913</v>
      </c>
      <c r="K10" s="10">
        <f t="shared" si="3"/>
        <v>31088</v>
      </c>
      <c r="L10" s="10">
        <v>3629</v>
      </c>
      <c r="M10" s="10">
        <v>6196</v>
      </c>
      <c r="N10" s="12"/>
    </row>
    <row r="11" spans="1:14" s="13" customFormat="1" ht="19.5" customHeight="1">
      <c r="A11" s="6">
        <v>7</v>
      </c>
      <c r="B11" s="6" t="s">
        <v>18</v>
      </c>
      <c r="C11" s="7" t="s">
        <v>19</v>
      </c>
      <c r="D11" s="6">
        <v>275</v>
      </c>
      <c r="E11" s="6"/>
      <c r="F11" s="6">
        <f t="shared" si="0"/>
        <v>275</v>
      </c>
      <c r="G11" s="8">
        <v>100</v>
      </c>
      <c r="H11" s="9">
        <f t="shared" si="1"/>
        <v>165000</v>
      </c>
      <c r="I11" s="15"/>
      <c r="J11" s="11">
        <f t="shared" si="2"/>
        <v>165000</v>
      </c>
      <c r="K11" s="10">
        <f t="shared" si="3"/>
        <v>125376</v>
      </c>
      <c r="L11" s="10">
        <v>14636</v>
      </c>
      <c r="M11" s="10">
        <v>24988</v>
      </c>
      <c r="N11" s="12"/>
    </row>
    <row r="12" spans="1:14" s="13" customFormat="1" ht="19.5" customHeight="1">
      <c r="A12" s="6">
        <v>8</v>
      </c>
      <c r="B12" s="32" t="s">
        <v>20</v>
      </c>
      <c r="C12" s="7" t="s">
        <v>21</v>
      </c>
      <c r="D12" s="6">
        <v>821</v>
      </c>
      <c r="E12" s="6">
        <v>493</v>
      </c>
      <c r="F12" s="6">
        <f t="shared" si="0"/>
        <v>1314</v>
      </c>
      <c r="G12" s="8">
        <v>100</v>
      </c>
      <c r="H12" s="9">
        <f t="shared" si="1"/>
        <v>788400</v>
      </c>
      <c r="I12" s="10">
        <v>-20566.3999999999</v>
      </c>
      <c r="J12" s="11">
        <f t="shared" si="2"/>
        <v>767833.59999999998</v>
      </c>
      <c r="K12" s="10">
        <f t="shared" si="3"/>
        <v>583440.6</v>
      </c>
      <c r="L12" s="10">
        <v>68108</v>
      </c>
      <c r="M12" s="10">
        <v>116285</v>
      </c>
      <c r="N12" s="12"/>
    </row>
    <row r="13" spans="1:14" s="13" customFormat="1" ht="19.5" customHeight="1">
      <c r="A13" s="6">
        <v>9</v>
      </c>
      <c r="B13" s="32"/>
      <c r="C13" s="7" t="s">
        <v>76</v>
      </c>
      <c r="D13" s="6">
        <v>203</v>
      </c>
      <c r="E13" s="6"/>
      <c r="F13" s="6">
        <f t="shared" si="0"/>
        <v>203</v>
      </c>
      <c r="G13" s="8">
        <v>100</v>
      </c>
      <c r="H13" s="9">
        <f t="shared" si="1"/>
        <v>121800</v>
      </c>
      <c r="I13" s="10">
        <v>-1484</v>
      </c>
      <c r="J13" s="11">
        <f t="shared" si="2"/>
        <v>120316</v>
      </c>
      <c r="K13" s="10">
        <f t="shared" si="3"/>
        <v>91423</v>
      </c>
      <c r="L13" s="10">
        <v>10672</v>
      </c>
      <c r="M13" s="10">
        <v>18221</v>
      </c>
      <c r="N13" s="12"/>
    </row>
    <row r="14" spans="1:14" s="13" customFormat="1" ht="19.5" customHeight="1">
      <c r="A14" s="6">
        <v>10</v>
      </c>
      <c r="B14" s="32"/>
      <c r="C14" s="7" t="s">
        <v>22</v>
      </c>
      <c r="D14" s="6">
        <v>118</v>
      </c>
      <c r="E14" s="6"/>
      <c r="F14" s="6">
        <f t="shared" si="0"/>
        <v>118</v>
      </c>
      <c r="G14" s="8">
        <v>100</v>
      </c>
      <c r="H14" s="9">
        <f t="shared" si="1"/>
        <v>70800</v>
      </c>
      <c r="I14" s="10">
        <v>-1721</v>
      </c>
      <c r="J14" s="11">
        <f t="shared" si="2"/>
        <v>69079</v>
      </c>
      <c r="K14" s="10">
        <f t="shared" si="3"/>
        <v>52490</v>
      </c>
      <c r="L14" s="10">
        <v>6127</v>
      </c>
      <c r="M14" s="10">
        <v>10462</v>
      </c>
      <c r="N14" s="12"/>
    </row>
    <row r="15" spans="1:14" s="13" customFormat="1" ht="19.5" customHeight="1">
      <c r="A15" s="6">
        <v>11</v>
      </c>
      <c r="B15" s="6" t="s">
        <v>23</v>
      </c>
      <c r="C15" s="7" t="s">
        <v>77</v>
      </c>
      <c r="D15" s="6">
        <v>252</v>
      </c>
      <c r="E15" s="6"/>
      <c r="F15" s="6">
        <f t="shared" si="0"/>
        <v>252</v>
      </c>
      <c r="G15" s="8">
        <v>100</v>
      </c>
      <c r="H15" s="9">
        <f t="shared" si="1"/>
        <v>151200</v>
      </c>
      <c r="I15" s="10">
        <v>-29753</v>
      </c>
      <c r="J15" s="11">
        <f t="shared" si="2"/>
        <v>121447</v>
      </c>
      <c r="K15" s="10">
        <f t="shared" si="3"/>
        <v>92282</v>
      </c>
      <c r="L15" s="10">
        <v>10772</v>
      </c>
      <c r="M15" s="10">
        <v>18393</v>
      </c>
      <c r="N15" s="12"/>
    </row>
    <row r="16" spans="1:14" s="13" customFormat="1" ht="19.5" customHeight="1">
      <c r="A16" s="6">
        <v>12</v>
      </c>
      <c r="B16" s="32" t="s">
        <v>24</v>
      </c>
      <c r="C16" s="7" t="s">
        <v>25</v>
      </c>
      <c r="D16" s="6">
        <v>152</v>
      </c>
      <c r="E16" s="6">
        <v>598</v>
      </c>
      <c r="F16" s="6">
        <f t="shared" si="0"/>
        <v>750</v>
      </c>
      <c r="G16" s="8">
        <v>100</v>
      </c>
      <c r="H16" s="9">
        <f t="shared" si="1"/>
        <v>450000</v>
      </c>
      <c r="I16" s="15"/>
      <c r="J16" s="11">
        <f t="shared" si="2"/>
        <v>450000</v>
      </c>
      <c r="K16" s="10">
        <f t="shared" si="3"/>
        <v>341935</v>
      </c>
      <c r="L16" s="10">
        <v>39915</v>
      </c>
      <c r="M16" s="10">
        <v>68150</v>
      </c>
      <c r="N16" s="12"/>
    </row>
    <row r="17" spans="1:14" s="13" customFormat="1" ht="19.5" customHeight="1">
      <c r="A17" s="6">
        <v>13</v>
      </c>
      <c r="B17" s="32"/>
      <c r="C17" s="7" t="s">
        <v>26</v>
      </c>
      <c r="D17" s="6">
        <v>896</v>
      </c>
      <c r="E17" s="6"/>
      <c r="F17" s="6">
        <f t="shared" si="0"/>
        <v>896</v>
      </c>
      <c r="G17" s="8">
        <v>100</v>
      </c>
      <c r="H17" s="9">
        <f t="shared" si="1"/>
        <v>537600</v>
      </c>
      <c r="I17" s="10">
        <v>-17342.000000000098</v>
      </c>
      <c r="J17" s="11">
        <f t="shared" si="2"/>
        <v>520258</v>
      </c>
      <c r="K17" s="10">
        <f t="shared" si="3"/>
        <v>395321</v>
      </c>
      <c r="L17" s="10">
        <v>46147</v>
      </c>
      <c r="M17" s="10">
        <v>78790</v>
      </c>
      <c r="N17" s="12"/>
    </row>
    <row r="18" spans="1:14" s="13" customFormat="1" ht="19.5" customHeight="1">
      <c r="A18" s="6">
        <v>14</v>
      </c>
      <c r="B18" s="33" t="s">
        <v>27</v>
      </c>
      <c r="C18" s="7" t="s">
        <v>78</v>
      </c>
      <c r="D18" s="6"/>
      <c r="E18" s="6">
        <v>432</v>
      </c>
      <c r="F18" s="6">
        <f t="shared" si="0"/>
        <v>432</v>
      </c>
      <c r="G18" s="8">
        <v>100</v>
      </c>
      <c r="H18" s="9">
        <f t="shared" si="1"/>
        <v>259200</v>
      </c>
      <c r="I18" s="15"/>
      <c r="J18" s="11">
        <f t="shared" si="2"/>
        <v>259200</v>
      </c>
      <c r="K18" s="10">
        <f t="shared" si="3"/>
        <v>196954</v>
      </c>
      <c r="L18" s="10">
        <v>22991</v>
      </c>
      <c r="M18" s="10">
        <v>39255</v>
      </c>
      <c r="N18" s="12"/>
    </row>
    <row r="19" spans="1:14" s="13" customFormat="1" ht="19.5" customHeight="1">
      <c r="A19" s="6">
        <v>15</v>
      </c>
      <c r="B19" s="34"/>
      <c r="C19" s="7" t="s">
        <v>79</v>
      </c>
      <c r="D19" s="6">
        <v>795</v>
      </c>
      <c r="E19" s="6"/>
      <c r="F19" s="6">
        <f t="shared" si="0"/>
        <v>795</v>
      </c>
      <c r="G19" s="8">
        <v>100</v>
      </c>
      <c r="H19" s="9">
        <f t="shared" si="1"/>
        <v>477000</v>
      </c>
      <c r="I19" s="10">
        <v>-77416.149999999994</v>
      </c>
      <c r="J19" s="11">
        <f t="shared" si="2"/>
        <v>399583.85</v>
      </c>
      <c r="K19" s="10">
        <f t="shared" si="3"/>
        <v>303624.84999999998</v>
      </c>
      <c r="L19" s="10">
        <v>35444</v>
      </c>
      <c r="M19" s="10">
        <v>60515</v>
      </c>
      <c r="N19" s="14" t="s">
        <v>80</v>
      </c>
    </row>
    <row r="20" spans="1:14" s="13" customFormat="1" ht="19.5" customHeight="1">
      <c r="A20" s="6">
        <v>16</v>
      </c>
      <c r="B20" s="34"/>
      <c r="C20" s="7" t="s">
        <v>29</v>
      </c>
      <c r="D20" s="6">
        <v>66</v>
      </c>
      <c r="E20" s="6"/>
      <c r="F20" s="6">
        <f t="shared" si="0"/>
        <v>66</v>
      </c>
      <c r="G20" s="8">
        <v>100</v>
      </c>
      <c r="H20" s="9">
        <f t="shared" si="1"/>
        <v>39600</v>
      </c>
      <c r="I20" s="10">
        <v>-2903</v>
      </c>
      <c r="J20" s="11">
        <f t="shared" si="2"/>
        <v>36697</v>
      </c>
      <c r="K20" s="10">
        <f t="shared" si="3"/>
        <v>27884</v>
      </c>
      <c r="L20" s="10">
        <v>3255</v>
      </c>
      <c r="M20" s="10">
        <v>5558</v>
      </c>
      <c r="N20" s="12" t="s">
        <v>81</v>
      </c>
    </row>
    <row r="21" spans="1:14" s="13" customFormat="1" ht="19.5" customHeight="1">
      <c r="A21" s="6">
        <v>17</v>
      </c>
      <c r="B21" s="35"/>
      <c r="C21" s="7" t="s">
        <v>28</v>
      </c>
      <c r="D21" s="6">
        <v>11</v>
      </c>
      <c r="E21" s="6"/>
      <c r="F21" s="6">
        <f t="shared" si="0"/>
        <v>11</v>
      </c>
      <c r="G21" s="8">
        <v>100</v>
      </c>
      <c r="H21" s="9">
        <f t="shared" si="1"/>
        <v>6600</v>
      </c>
      <c r="I21" s="10">
        <v>-4413</v>
      </c>
      <c r="J21" s="11">
        <f t="shared" si="2"/>
        <v>2187</v>
      </c>
      <c r="K21" s="10">
        <f t="shared" si="3"/>
        <v>1662</v>
      </c>
      <c r="L21" s="10">
        <v>194</v>
      </c>
      <c r="M21" s="10">
        <v>331</v>
      </c>
      <c r="N21" s="12"/>
    </row>
    <row r="22" spans="1:14" s="13" customFormat="1" ht="19.5" customHeight="1">
      <c r="A22" s="6">
        <v>18</v>
      </c>
      <c r="B22" s="33" t="s">
        <v>30</v>
      </c>
      <c r="C22" s="7" t="s">
        <v>31</v>
      </c>
      <c r="D22" s="6">
        <v>1182</v>
      </c>
      <c r="E22" s="6">
        <v>618</v>
      </c>
      <c r="F22" s="6">
        <f t="shared" si="0"/>
        <v>1800</v>
      </c>
      <c r="G22" s="8">
        <v>100</v>
      </c>
      <c r="H22" s="9">
        <f t="shared" si="1"/>
        <v>1080000</v>
      </c>
      <c r="I22" s="10">
        <v>-5843.3000000000502</v>
      </c>
      <c r="J22" s="11">
        <f t="shared" si="2"/>
        <v>1074156.7</v>
      </c>
      <c r="K22" s="10">
        <f t="shared" si="3"/>
        <v>816201.7</v>
      </c>
      <c r="L22" s="10">
        <v>95279</v>
      </c>
      <c r="M22" s="10">
        <v>162676</v>
      </c>
      <c r="N22" s="12"/>
    </row>
    <row r="23" spans="1:14" s="13" customFormat="1" ht="19.5" customHeight="1">
      <c r="A23" s="6">
        <v>19</v>
      </c>
      <c r="B23" s="34"/>
      <c r="C23" s="7" t="s">
        <v>32</v>
      </c>
      <c r="D23" s="6">
        <v>92</v>
      </c>
      <c r="E23" s="6"/>
      <c r="F23" s="6">
        <f t="shared" si="0"/>
        <v>92</v>
      </c>
      <c r="G23" s="8">
        <v>100</v>
      </c>
      <c r="H23" s="9">
        <f t="shared" si="1"/>
        <v>55200</v>
      </c>
      <c r="I23" s="10">
        <v>-7979</v>
      </c>
      <c r="J23" s="11">
        <f t="shared" si="2"/>
        <v>47221</v>
      </c>
      <c r="K23" s="10">
        <f t="shared" si="3"/>
        <v>35881</v>
      </c>
      <c r="L23" s="10">
        <v>4189</v>
      </c>
      <c r="M23" s="10">
        <v>7151</v>
      </c>
      <c r="N23" s="12"/>
    </row>
    <row r="24" spans="1:14" s="13" customFormat="1" ht="24" customHeight="1">
      <c r="A24" s="6">
        <v>20</v>
      </c>
      <c r="B24" s="34"/>
      <c r="C24" s="7" t="s">
        <v>37</v>
      </c>
      <c r="D24" s="6">
        <v>63</v>
      </c>
      <c r="E24" s="6"/>
      <c r="F24" s="6">
        <f t="shared" si="0"/>
        <v>63</v>
      </c>
      <c r="G24" s="8">
        <v>100</v>
      </c>
      <c r="H24" s="9">
        <f t="shared" si="1"/>
        <v>37800</v>
      </c>
      <c r="I24" s="10">
        <v>-1447</v>
      </c>
      <c r="J24" s="11">
        <f t="shared" si="2"/>
        <v>36353</v>
      </c>
      <c r="K24" s="10">
        <f t="shared" si="3"/>
        <v>27623</v>
      </c>
      <c r="L24" s="10">
        <v>3225</v>
      </c>
      <c r="M24" s="10">
        <v>5505</v>
      </c>
      <c r="N24" s="12" t="s">
        <v>82</v>
      </c>
    </row>
    <row r="25" spans="1:14" s="13" customFormat="1" ht="24" customHeight="1">
      <c r="A25" s="6">
        <v>21</v>
      </c>
      <c r="B25" s="34"/>
      <c r="C25" s="7" t="s">
        <v>34</v>
      </c>
      <c r="D25" s="6">
        <v>81</v>
      </c>
      <c r="E25" s="6"/>
      <c r="F25" s="6">
        <f t="shared" si="0"/>
        <v>81</v>
      </c>
      <c r="G25" s="8">
        <v>100</v>
      </c>
      <c r="H25" s="9">
        <f t="shared" si="1"/>
        <v>48600</v>
      </c>
      <c r="I25" s="10">
        <v>-8120.3999999999896</v>
      </c>
      <c r="J25" s="11">
        <f t="shared" si="2"/>
        <v>40479.599999999999</v>
      </c>
      <c r="K25" s="10">
        <f t="shared" si="3"/>
        <v>30758.6</v>
      </c>
      <c r="L25" s="10">
        <v>3591</v>
      </c>
      <c r="M25" s="10">
        <v>6130</v>
      </c>
      <c r="N25" s="12"/>
    </row>
    <row r="26" spans="1:14" s="13" customFormat="1" ht="24" customHeight="1">
      <c r="A26" s="6">
        <v>22</v>
      </c>
      <c r="B26" s="34"/>
      <c r="C26" s="7" t="s">
        <v>33</v>
      </c>
      <c r="D26" s="6">
        <v>93</v>
      </c>
      <c r="E26" s="6"/>
      <c r="F26" s="6">
        <f t="shared" si="0"/>
        <v>93</v>
      </c>
      <c r="G26" s="8">
        <v>100</v>
      </c>
      <c r="H26" s="9">
        <f t="shared" si="1"/>
        <v>55800</v>
      </c>
      <c r="I26" s="10">
        <v>-5031</v>
      </c>
      <c r="J26" s="11">
        <f t="shared" si="2"/>
        <v>50769</v>
      </c>
      <c r="K26" s="10">
        <f t="shared" si="3"/>
        <v>38577</v>
      </c>
      <c r="L26" s="10">
        <v>4503</v>
      </c>
      <c r="M26" s="10">
        <v>7689</v>
      </c>
      <c r="N26" s="12" t="s">
        <v>83</v>
      </c>
    </row>
    <row r="27" spans="1:14" s="13" customFormat="1" ht="24" customHeight="1">
      <c r="A27" s="6">
        <v>23</v>
      </c>
      <c r="B27" s="34"/>
      <c r="C27" s="7" t="s">
        <v>35</v>
      </c>
      <c r="D27" s="6">
        <v>114</v>
      </c>
      <c r="E27" s="6"/>
      <c r="F27" s="6">
        <f t="shared" si="0"/>
        <v>114</v>
      </c>
      <c r="G27" s="8">
        <v>100</v>
      </c>
      <c r="H27" s="9">
        <f t="shared" si="1"/>
        <v>68400</v>
      </c>
      <c r="I27" s="10">
        <v>-3258.5</v>
      </c>
      <c r="J27" s="11">
        <f t="shared" si="2"/>
        <v>65141.5</v>
      </c>
      <c r="K27" s="10">
        <f t="shared" si="3"/>
        <v>49498.5</v>
      </c>
      <c r="L27" s="10">
        <v>5778</v>
      </c>
      <c r="M27" s="10">
        <v>9865</v>
      </c>
      <c r="N27" s="12"/>
    </row>
    <row r="28" spans="1:14" s="13" customFormat="1" ht="24" customHeight="1">
      <c r="A28" s="6">
        <v>24</v>
      </c>
      <c r="B28" s="35"/>
      <c r="C28" s="7" t="s">
        <v>36</v>
      </c>
      <c r="D28" s="6">
        <v>87</v>
      </c>
      <c r="E28" s="6"/>
      <c r="F28" s="6">
        <f t="shared" si="0"/>
        <v>87</v>
      </c>
      <c r="G28" s="8">
        <v>100</v>
      </c>
      <c r="H28" s="9">
        <f t="shared" si="1"/>
        <v>52200</v>
      </c>
      <c r="I28" s="15"/>
      <c r="J28" s="11">
        <f t="shared" si="2"/>
        <v>52200</v>
      </c>
      <c r="K28" s="10">
        <f t="shared" si="3"/>
        <v>39665</v>
      </c>
      <c r="L28" s="10">
        <v>4630</v>
      </c>
      <c r="M28" s="10">
        <v>7905</v>
      </c>
      <c r="N28" s="12"/>
    </row>
    <row r="29" spans="1:14" s="13" customFormat="1" ht="24" customHeight="1">
      <c r="A29" s="6">
        <v>25</v>
      </c>
      <c r="B29" s="32" t="s">
        <v>38</v>
      </c>
      <c r="C29" s="7" t="s">
        <v>39</v>
      </c>
      <c r="D29" s="6">
        <v>487</v>
      </c>
      <c r="E29" s="6">
        <v>284</v>
      </c>
      <c r="F29" s="6">
        <f t="shared" si="0"/>
        <v>771</v>
      </c>
      <c r="G29" s="8">
        <v>100</v>
      </c>
      <c r="H29" s="9">
        <f t="shared" si="1"/>
        <v>462600</v>
      </c>
      <c r="I29" s="15"/>
      <c r="J29" s="11">
        <f t="shared" si="2"/>
        <v>462600</v>
      </c>
      <c r="K29" s="10">
        <f t="shared" si="3"/>
        <v>351509</v>
      </c>
      <c r="L29" s="10">
        <v>41033</v>
      </c>
      <c r="M29" s="10">
        <v>70058</v>
      </c>
      <c r="N29" s="12"/>
    </row>
    <row r="30" spans="1:14" s="13" customFormat="1" ht="24" customHeight="1">
      <c r="A30" s="6">
        <v>26</v>
      </c>
      <c r="B30" s="32"/>
      <c r="C30" s="7" t="s">
        <v>40</v>
      </c>
      <c r="D30" s="6">
        <v>91</v>
      </c>
      <c r="E30" s="6"/>
      <c r="F30" s="6">
        <f t="shared" si="0"/>
        <v>91</v>
      </c>
      <c r="G30" s="8">
        <v>100</v>
      </c>
      <c r="H30" s="9">
        <f t="shared" si="1"/>
        <v>54600</v>
      </c>
      <c r="I30" s="10">
        <v>-6065</v>
      </c>
      <c r="J30" s="11">
        <f t="shared" si="2"/>
        <v>48535</v>
      </c>
      <c r="K30" s="10">
        <f t="shared" si="3"/>
        <v>36880</v>
      </c>
      <c r="L30" s="10">
        <v>4305</v>
      </c>
      <c r="M30" s="10">
        <v>7350</v>
      </c>
      <c r="N30" s="12"/>
    </row>
    <row r="31" spans="1:14" s="13" customFormat="1" ht="18.95" customHeight="1">
      <c r="A31" s="6">
        <v>27</v>
      </c>
      <c r="B31" s="32" t="s">
        <v>41</v>
      </c>
      <c r="C31" s="7" t="s">
        <v>84</v>
      </c>
      <c r="D31" s="6"/>
      <c r="E31" s="6">
        <v>329</v>
      </c>
      <c r="F31" s="6">
        <f t="shared" si="0"/>
        <v>329</v>
      </c>
      <c r="G31" s="8">
        <v>100</v>
      </c>
      <c r="H31" s="9">
        <f t="shared" si="1"/>
        <v>197400</v>
      </c>
      <c r="I31" s="15"/>
      <c r="J31" s="11">
        <f t="shared" si="2"/>
        <v>197400</v>
      </c>
      <c r="K31" s="10">
        <f t="shared" si="3"/>
        <v>149995</v>
      </c>
      <c r="L31" s="10">
        <v>17510</v>
      </c>
      <c r="M31" s="10">
        <v>29895</v>
      </c>
      <c r="N31" s="12"/>
    </row>
    <row r="32" spans="1:14" s="13" customFormat="1" ht="18.95" customHeight="1">
      <c r="A32" s="6">
        <v>28</v>
      </c>
      <c r="B32" s="32"/>
      <c r="C32" s="7" t="s">
        <v>85</v>
      </c>
      <c r="D32" s="6">
        <v>441</v>
      </c>
      <c r="E32" s="6"/>
      <c r="F32" s="6">
        <f t="shared" si="0"/>
        <v>441</v>
      </c>
      <c r="G32" s="8">
        <v>100</v>
      </c>
      <c r="H32" s="9">
        <f t="shared" si="1"/>
        <v>264600</v>
      </c>
      <c r="I32" s="10">
        <v>-31813</v>
      </c>
      <c r="J32" s="11">
        <f t="shared" si="2"/>
        <v>232787</v>
      </c>
      <c r="K32" s="10">
        <f t="shared" si="3"/>
        <v>176885</v>
      </c>
      <c r="L32" s="10">
        <v>20648</v>
      </c>
      <c r="M32" s="10">
        <v>35254</v>
      </c>
      <c r="N32" s="14" t="s">
        <v>86</v>
      </c>
    </row>
    <row r="33" spans="1:14" s="13" customFormat="1" ht="18.95" customHeight="1">
      <c r="A33" s="6">
        <v>29</v>
      </c>
      <c r="B33" s="32"/>
      <c r="C33" s="7" t="s">
        <v>42</v>
      </c>
      <c r="D33" s="6">
        <v>50</v>
      </c>
      <c r="E33" s="6"/>
      <c r="F33" s="6">
        <f t="shared" si="0"/>
        <v>50</v>
      </c>
      <c r="G33" s="8">
        <v>100</v>
      </c>
      <c r="H33" s="9">
        <f t="shared" si="1"/>
        <v>30000</v>
      </c>
      <c r="I33" s="10">
        <v>-279</v>
      </c>
      <c r="J33" s="11">
        <f t="shared" si="2"/>
        <v>29721</v>
      </c>
      <c r="K33" s="10">
        <f t="shared" si="3"/>
        <v>22584</v>
      </c>
      <c r="L33" s="10">
        <v>2636</v>
      </c>
      <c r="M33" s="10">
        <v>4501</v>
      </c>
      <c r="N33" s="12"/>
    </row>
    <row r="34" spans="1:14" s="13" customFormat="1" ht="18.95" customHeight="1">
      <c r="A34" s="6">
        <v>30</v>
      </c>
      <c r="B34" s="32" t="s">
        <v>43</v>
      </c>
      <c r="C34" s="7" t="s">
        <v>44</v>
      </c>
      <c r="D34" s="6">
        <v>81</v>
      </c>
      <c r="E34" s="6"/>
      <c r="F34" s="6">
        <f t="shared" si="0"/>
        <v>81</v>
      </c>
      <c r="G34" s="8">
        <v>100</v>
      </c>
      <c r="H34" s="9">
        <f t="shared" si="1"/>
        <v>48600</v>
      </c>
      <c r="I34" s="10">
        <v>-6855</v>
      </c>
      <c r="J34" s="11">
        <f t="shared" si="2"/>
        <v>41745</v>
      </c>
      <c r="K34" s="10">
        <f t="shared" si="3"/>
        <v>31720</v>
      </c>
      <c r="L34" s="10">
        <v>3703</v>
      </c>
      <c r="M34" s="10">
        <v>6322</v>
      </c>
      <c r="N34" s="12"/>
    </row>
    <row r="35" spans="1:14" s="13" customFormat="1" ht="18.95" customHeight="1">
      <c r="A35" s="6">
        <v>31</v>
      </c>
      <c r="B35" s="32"/>
      <c r="C35" s="7" t="s">
        <v>45</v>
      </c>
      <c r="D35" s="6">
        <v>30</v>
      </c>
      <c r="E35" s="6"/>
      <c r="F35" s="6">
        <f t="shared" si="0"/>
        <v>30</v>
      </c>
      <c r="G35" s="8">
        <v>100</v>
      </c>
      <c r="H35" s="9">
        <f t="shared" si="1"/>
        <v>18000</v>
      </c>
      <c r="I35" s="10">
        <v>-2438</v>
      </c>
      <c r="J35" s="11">
        <f t="shared" si="2"/>
        <v>15562</v>
      </c>
      <c r="K35" s="10">
        <f t="shared" si="3"/>
        <v>11825</v>
      </c>
      <c r="L35" s="10">
        <v>1380</v>
      </c>
      <c r="M35" s="10">
        <v>2357</v>
      </c>
      <c r="N35" s="12"/>
    </row>
    <row r="36" spans="1:14" s="13" customFormat="1" ht="18.95" customHeight="1">
      <c r="A36" s="6">
        <v>32</v>
      </c>
      <c r="B36" s="6" t="s">
        <v>46</v>
      </c>
      <c r="C36" s="7" t="s">
        <v>87</v>
      </c>
      <c r="D36" s="6">
        <v>162</v>
      </c>
      <c r="E36" s="6">
        <v>87</v>
      </c>
      <c r="F36" s="6">
        <f t="shared" si="0"/>
        <v>249</v>
      </c>
      <c r="G36" s="8">
        <v>100</v>
      </c>
      <c r="H36" s="9">
        <f t="shared" si="1"/>
        <v>149400</v>
      </c>
      <c r="I36" s="10">
        <v>-3397</v>
      </c>
      <c r="J36" s="11">
        <f t="shared" si="2"/>
        <v>146003</v>
      </c>
      <c r="K36" s="10">
        <f t="shared" si="3"/>
        <v>110941</v>
      </c>
      <c r="L36" s="10">
        <v>12951</v>
      </c>
      <c r="M36" s="10">
        <v>22111</v>
      </c>
      <c r="N36" s="12"/>
    </row>
    <row r="37" spans="1:14" s="13" customFormat="1" ht="18.95" customHeight="1">
      <c r="A37" s="6">
        <v>33</v>
      </c>
      <c r="B37" s="32" t="s">
        <v>47</v>
      </c>
      <c r="C37" s="7" t="s">
        <v>48</v>
      </c>
      <c r="D37" s="6">
        <v>182</v>
      </c>
      <c r="E37" s="6">
        <v>134</v>
      </c>
      <c r="F37" s="6">
        <f t="shared" si="0"/>
        <v>316</v>
      </c>
      <c r="G37" s="8">
        <v>100</v>
      </c>
      <c r="H37" s="9">
        <f t="shared" si="1"/>
        <v>189600</v>
      </c>
      <c r="I37" s="15"/>
      <c r="J37" s="11">
        <f t="shared" si="2"/>
        <v>189600</v>
      </c>
      <c r="K37" s="10">
        <f t="shared" si="3"/>
        <v>144068</v>
      </c>
      <c r="L37" s="10">
        <v>16818</v>
      </c>
      <c r="M37" s="10">
        <v>28714</v>
      </c>
      <c r="N37" s="12"/>
    </row>
    <row r="38" spans="1:14" s="13" customFormat="1" ht="18.95" customHeight="1">
      <c r="A38" s="6">
        <v>34</v>
      </c>
      <c r="B38" s="32"/>
      <c r="C38" s="7" t="s">
        <v>49</v>
      </c>
      <c r="D38" s="6">
        <v>63</v>
      </c>
      <c r="E38" s="6"/>
      <c r="F38" s="6">
        <f t="shared" si="0"/>
        <v>63</v>
      </c>
      <c r="G38" s="8">
        <v>100</v>
      </c>
      <c r="H38" s="9">
        <f t="shared" si="1"/>
        <v>37800</v>
      </c>
      <c r="I38" s="10">
        <v>-3251</v>
      </c>
      <c r="J38" s="11">
        <f t="shared" ref="J38:J57" si="4">H38+I38</f>
        <v>34549</v>
      </c>
      <c r="K38" s="10">
        <f t="shared" ref="K38:K57" si="5">J38-L38-M38</f>
        <v>26252</v>
      </c>
      <c r="L38" s="10">
        <v>3065</v>
      </c>
      <c r="M38" s="10">
        <v>5232</v>
      </c>
      <c r="N38" s="12" t="s">
        <v>88</v>
      </c>
    </row>
    <row r="39" spans="1:14" s="13" customFormat="1" ht="18.95" customHeight="1">
      <c r="A39" s="6">
        <v>35</v>
      </c>
      <c r="B39" s="32"/>
      <c r="C39" s="7" t="s">
        <v>50</v>
      </c>
      <c r="D39" s="6">
        <v>48</v>
      </c>
      <c r="E39" s="6"/>
      <c r="F39" s="6">
        <f t="shared" si="0"/>
        <v>48</v>
      </c>
      <c r="G39" s="8">
        <v>100</v>
      </c>
      <c r="H39" s="9">
        <f t="shared" si="1"/>
        <v>28800</v>
      </c>
      <c r="I39" s="10">
        <v>-1191</v>
      </c>
      <c r="J39" s="11">
        <f t="shared" si="4"/>
        <v>27609</v>
      </c>
      <c r="K39" s="10">
        <f t="shared" si="5"/>
        <v>20979</v>
      </c>
      <c r="L39" s="10">
        <v>2449</v>
      </c>
      <c r="M39" s="10">
        <v>4181</v>
      </c>
      <c r="N39" s="12"/>
    </row>
    <row r="40" spans="1:14" s="13" customFormat="1" ht="18.95" customHeight="1">
      <c r="A40" s="6">
        <v>36</v>
      </c>
      <c r="B40" s="32" t="s">
        <v>51</v>
      </c>
      <c r="C40" s="7" t="s">
        <v>52</v>
      </c>
      <c r="D40" s="6">
        <v>632</v>
      </c>
      <c r="E40" s="6">
        <v>344</v>
      </c>
      <c r="F40" s="6">
        <f t="shared" si="0"/>
        <v>976</v>
      </c>
      <c r="G40" s="8">
        <v>100</v>
      </c>
      <c r="H40" s="9">
        <f t="shared" si="1"/>
        <v>585600</v>
      </c>
      <c r="I40" s="15"/>
      <c r="J40" s="11">
        <f t="shared" si="4"/>
        <v>585600</v>
      </c>
      <c r="K40" s="10">
        <f t="shared" si="5"/>
        <v>444971</v>
      </c>
      <c r="L40" s="10">
        <v>51943</v>
      </c>
      <c r="M40" s="10">
        <v>88686</v>
      </c>
      <c r="N40" s="12"/>
    </row>
    <row r="41" spans="1:14" s="13" customFormat="1" ht="18.95" customHeight="1">
      <c r="A41" s="6">
        <v>37</v>
      </c>
      <c r="B41" s="32"/>
      <c r="C41" s="7" t="s">
        <v>53</v>
      </c>
      <c r="D41" s="6">
        <v>121</v>
      </c>
      <c r="E41" s="6"/>
      <c r="F41" s="6">
        <f t="shared" si="0"/>
        <v>121</v>
      </c>
      <c r="G41" s="8">
        <v>100</v>
      </c>
      <c r="H41" s="9">
        <f t="shared" si="1"/>
        <v>72600</v>
      </c>
      <c r="I41" s="10">
        <v>-3098</v>
      </c>
      <c r="J41" s="11">
        <f t="shared" si="4"/>
        <v>69502</v>
      </c>
      <c r="K41" s="10">
        <f t="shared" si="5"/>
        <v>52811</v>
      </c>
      <c r="L41" s="10">
        <v>6165</v>
      </c>
      <c r="M41" s="10">
        <v>10526</v>
      </c>
      <c r="N41" s="12"/>
    </row>
    <row r="42" spans="1:14" s="13" customFormat="1" ht="18.95" customHeight="1">
      <c r="A42" s="6">
        <v>38</v>
      </c>
      <c r="B42" s="32" t="s">
        <v>54</v>
      </c>
      <c r="C42" s="7" t="s">
        <v>55</v>
      </c>
      <c r="D42" s="6">
        <v>524</v>
      </c>
      <c r="E42" s="6">
        <v>435</v>
      </c>
      <c r="F42" s="6">
        <f t="shared" si="0"/>
        <v>959</v>
      </c>
      <c r="G42" s="8">
        <v>100</v>
      </c>
      <c r="H42" s="9">
        <f t="shared" si="1"/>
        <v>575400</v>
      </c>
      <c r="I42" s="10">
        <v>-2355</v>
      </c>
      <c r="J42" s="11">
        <f t="shared" si="4"/>
        <v>573045</v>
      </c>
      <c r="K42" s="10">
        <f t="shared" si="5"/>
        <v>435430</v>
      </c>
      <c r="L42" s="10">
        <v>50830</v>
      </c>
      <c r="M42" s="10">
        <v>86785</v>
      </c>
      <c r="N42" s="12" t="s">
        <v>89</v>
      </c>
    </row>
    <row r="43" spans="1:14" s="13" customFormat="1" ht="18.95" customHeight="1">
      <c r="A43" s="6">
        <v>39</v>
      </c>
      <c r="B43" s="32"/>
      <c r="C43" s="7" t="s">
        <v>56</v>
      </c>
      <c r="D43" s="6">
        <v>231</v>
      </c>
      <c r="E43" s="6"/>
      <c r="F43" s="6">
        <f t="shared" si="0"/>
        <v>231</v>
      </c>
      <c r="G43" s="8">
        <v>100</v>
      </c>
      <c r="H43" s="9">
        <f t="shared" si="1"/>
        <v>138600</v>
      </c>
      <c r="I43" s="10">
        <v>-2455</v>
      </c>
      <c r="J43" s="11">
        <f t="shared" si="4"/>
        <v>136145</v>
      </c>
      <c r="K43" s="10">
        <f t="shared" si="5"/>
        <v>103451</v>
      </c>
      <c r="L43" s="10">
        <v>12076</v>
      </c>
      <c r="M43" s="10">
        <v>20618</v>
      </c>
      <c r="N43" s="12"/>
    </row>
    <row r="44" spans="1:14" s="13" customFormat="1" ht="18.95" customHeight="1">
      <c r="A44" s="6">
        <v>40</v>
      </c>
      <c r="B44" s="32"/>
      <c r="C44" s="7" t="s">
        <v>57</v>
      </c>
      <c r="D44" s="6">
        <v>224</v>
      </c>
      <c r="E44" s="6"/>
      <c r="F44" s="6">
        <f t="shared" si="0"/>
        <v>224</v>
      </c>
      <c r="G44" s="8">
        <v>100</v>
      </c>
      <c r="H44" s="9">
        <f t="shared" si="1"/>
        <v>134400</v>
      </c>
      <c r="I44" s="10">
        <v>-9973</v>
      </c>
      <c r="J44" s="11">
        <f t="shared" si="4"/>
        <v>124427</v>
      </c>
      <c r="K44" s="10">
        <f t="shared" si="5"/>
        <v>94546</v>
      </c>
      <c r="L44" s="10">
        <v>11037</v>
      </c>
      <c r="M44" s="10">
        <v>18844</v>
      </c>
      <c r="N44" s="12"/>
    </row>
    <row r="45" spans="1:14" s="13" customFormat="1" ht="18.95" customHeight="1">
      <c r="A45" s="6">
        <v>41</v>
      </c>
      <c r="B45" s="32"/>
      <c r="C45" s="7" t="s">
        <v>90</v>
      </c>
      <c r="D45" s="6">
        <v>134</v>
      </c>
      <c r="E45" s="6"/>
      <c r="F45" s="6">
        <f t="shared" si="0"/>
        <v>134</v>
      </c>
      <c r="G45" s="8">
        <v>100</v>
      </c>
      <c r="H45" s="9">
        <f t="shared" si="1"/>
        <v>80400</v>
      </c>
      <c r="I45" s="10">
        <v>-1481</v>
      </c>
      <c r="J45" s="11">
        <f t="shared" si="4"/>
        <v>78919</v>
      </c>
      <c r="K45" s="10">
        <f t="shared" si="5"/>
        <v>59967</v>
      </c>
      <c r="L45" s="10">
        <v>7000</v>
      </c>
      <c r="M45" s="10">
        <v>11952</v>
      </c>
      <c r="N45" s="12"/>
    </row>
    <row r="46" spans="1:14" s="13" customFormat="1" ht="18.95" customHeight="1">
      <c r="A46" s="6">
        <v>42</v>
      </c>
      <c r="B46" s="33" t="s">
        <v>58</v>
      </c>
      <c r="C46" s="7" t="s">
        <v>59</v>
      </c>
      <c r="D46" s="6"/>
      <c r="E46" s="6">
        <v>1618</v>
      </c>
      <c r="F46" s="6">
        <f t="shared" si="0"/>
        <v>1618</v>
      </c>
      <c r="G46" s="8">
        <v>100</v>
      </c>
      <c r="H46" s="9">
        <f t="shared" si="1"/>
        <v>970800</v>
      </c>
      <c r="I46" s="15"/>
      <c r="J46" s="11">
        <f t="shared" si="4"/>
        <v>970800</v>
      </c>
      <c r="K46" s="10">
        <f t="shared" si="5"/>
        <v>737666</v>
      </c>
      <c r="L46" s="10">
        <v>86111</v>
      </c>
      <c r="M46" s="10">
        <v>147023</v>
      </c>
      <c r="N46" s="12"/>
    </row>
    <row r="47" spans="1:14" s="13" customFormat="1" ht="18.95" customHeight="1">
      <c r="A47" s="6">
        <v>43</v>
      </c>
      <c r="B47" s="34"/>
      <c r="C47" s="7" t="s">
        <v>91</v>
      </c>
      <c r="D47" s="6">
        <v>1612</v>
      </c>
      <c r="E47" s="6"/>
      <c r="F47" s="6">
        <f t="shared" si="0"/>
        <v>1612</v>
      </c>
      <c r="G47" s="8">
        <v>100</v>
      </c>
      <c r="H47" s="9">
        <f t="shared" si="1"/>
        <v>967200</v>
      </c>
      <c r="I47" s="10">
        <v>-5645</v>
      </c>
      <c r="J47" s="11">
        <f t="shared" si="4"/>
        <v>961555</v>
      </c>
      <c r="K47" s="10">
        <f t="shared" si="5"/>
        <v>730641</v>
      </c>
      <c r="L47" s="10">
        <v>85291</v>
      </c>
      <c r="M47" s="10">
        <v>145623</v>
      </c>
      <c r="N47" s="12"/>
    </row>
    <row r="48" spans="1:14" s="13" customFormat="1" ht="18.95" customHeight="1">
      <c r="A48" s="6">
        <v>44</v>
      </c>
      <c r="B48" s="34"/>
      <c r="C48" s="7" t="s">
        <v>60</v>
      </c>
      <c r="D48" s="6">
        <v>1282</v>
      </c>
      <c r="E48" s="6"/>
      <c r="F48" s="6">
        <f t="shared" si="0"/>
        <v>1282</v>
      </c>
      <c r="G48" s="8">
        <v>100</v>
      </c>
      <c r="H48" s="9">
        <f t="shared" si="1"/>
        <v>769200</v>
      </c>
      <c r="I48" s="10"/>
      <c r="J48" s="11">
        <f t="shared" si="4"/>
        <v>769200</v>
      </c>
      <c r="K48" s="10">
        <f t="shared" si="5"/>
        <v>584479</v>
      </c>
      <c r="L48" s="10">
        <v>68229</v>
      </c>
      <c r="M48" s="10">
        <v>116492</v>
      </c>
      <c r="N48" s="16"/>
    </row>
    <row r="49" spans="1:14" s="13" customFormat="1" ht="18.95" customHeight="1">
      <c r="A49" s="6">
        <v>45</v>
      </c>
      <c r="B49" s="34"/>
      <c r="C49" s="7" t="s">
        <v>62</v>
      </c>
      <c r="D49" s="6">
        <v>23</v>
      </c>
      <c r="E49" s="6"/>
      <c r="F49" s="6">
        <f t="shared" si="0"/>
        <v>23</v>
      </c>
      <c r="G49" s="8">
        <v>100</v>
      </c>
      <c r="H49" s="9">
        <f t="shared" si="1"/>
        <v>13800</v>
      </c>
      <c r="I49" s="17">
        <v>-5565</v>
      </c>
      <c r="J49" s="11">
        <f t="shared" si="4"/>
        <v>8235</v>
      </c>
      <c r="K49" s="10">
        <f t="shared" si="5"/>
        <v>6258</v>
      </c>
      <c r="L49" s="10">
        <v>730</v>
      </c>
      <c r="M49" s="10">
        <v>1247</v>
      </c>
      <c r="N49" s="12" t="s">
        <v>92</v>
      </c>
    </row>
    <row r="50" spans="1:14" s="13" customFormat="1" ht="18.95" customHeight="1">
      <c r="A50" s="6">
        <v>46</v>
      </c>
      <c r="B50" s="34"/>
      <c r="C50" s="7" t="s">
        <v>93</v>
      </c>
      <c r="D50" s="6">
        <v>121</v>
      </c>
      <c r="E50" s="6"/>
      <c r="F50" s="6">
        <f t="shared" si="0"/>
        <v>121</v>
      </c>
      <c r="G50" s="8">
        <v>100</v>
      </c>
      <c r="H50" s="9">
        <f t="shared" si="1"/>
        <v>72600</v>
      </c>
      <c r="I50" s="10">
        <v>-1378</v>
      </c>
      <c r="J50" s="11">
        <f t="shared" si="4"/>
        <v>71222</v>
      </c>
      <c r="K50" s="10">
        <f t="shared" si="5"/>
        <v>54119</v>
      </c>
      <c r="L50" s="10">
        <v>6317</v>
      </c>
      <c r="M50" s="10">
        <v>10786</v>
      </c>
      <c r="N50" s="12"/>
    </row>
    <row r="51" spans="1:14" s="13" customFormat="1" ht="18.95" customHeight="1">
      <c r="A51" s="6">
        <v>47</v>
      </c>
      <c r="B51" s="34"/>
      <c r="C51" s="7" t="s">
        <v>94</v>
      </c>
      <c r="D51" s="6">
        <v>127</v>
      </c>
      <c r="E51" s="6"/>
      <c r="F51" s="6">
        <f t="shared" si="0"/>
        <v>127</v>
      </c>
      <c r="G51" s="8">
        <v>100</v>
      </c>
      <c r="H51" s="9">
        <f t="shared" si="1"/>
        <v>76200</v>
      </c>
      <c r="I51" s="10"/>
      <c r="J51" s="11">
        <f t="shared" si="4"/>
        <v>76200</v>
      </c>
      <c r="K51" s="10">
        <f t="shared" si="5"/>
        <v>57901</v>
      </c>
      <c r="L51" s="10">
        <v>6759</v>
      </c>
      <c r="M51" s="10">
        <v>11540</v>
      </c>
      <c r="N51" s="12"/>
    </row>
    <row r="52" spans="1:14" s="13" customFormat="1" ht="18.95" customHeight="1">
      <c r="A52" s="6">
        <v>48</v>
      </c>
      <c r="B52" s="35"/>
      <c r="C52" s="7" t="s">
        <v>61</v>
      </c>
      <c r="D52" s="6">
        <v>132</v>
      </c>
      <c r="E52" s="6"/>
      <c r="F52" s="6">
        <f t="shared" si="0"/>
        <v>132</v>
      </c>
      <c r="G52" s="8">
        <v>100</v>
      </c>
      <c r="H52" s="9">
        <f t="shared" si="1"/>
        <v>79200</v>
      </c>
      <c r="I52" s="10">
        <v>-1407</v>
      </c>
      <c r="J52" s="11">
        <f t="shared" si="4"/>
        <v>77793</v>
      </c>
      <c r="K52" s="10">
        <f t="shared" si="5"/>
        <v>59112</v>
      </c>
      <c r="L52" s="10">
        <v>6900</v>
      </c>
      <c r="M52" s="10">
        <v>11781</v>
      </c>
      <c r="N52" s="12"/>
    </row>
    <row r="53" spans="1:14" s="13" customFormat="1" ht="18.95" customHeight="1">
      <c r="A53" s="6">
        <v>49</v>
      </c>
      <c r="B53" s="6" t="s">
        <v>63</v>
      </c>
      <c r="C53" s="7" t="s">
        <v>64</v>
      </c>
      <c r="D53" s="6">
        <v>474</v>
      </c>
      <c r="E53" s="6">
        <v>221</v>
      </c>
      <c r="F53" s="6">
        <f t="shared" si="0"/>
        <v>695</v>
      </c>
      <c r="G53" s="8">
        <v>100</v>
      </c>
      <c r="H53" s="9">
        <f t="shared" si="1"/>
        <v>417000</v>
      </c>
      <c r="I53" s="18">
        <v>-19718.2</v>
      </c>
      <c r="J53" s="11">
        <f t="shared" si="4"/>
        <v>397281.8</v>
      </c>
      <c r="K53" s="10">
        <f t="shared" si="5"/>
        <v>301876.8</v>
      </c>
      <c r="L53" s="10">
        <v>35239</v>
      </c>
      <c r="M53" s="10">
        <v>60166</v>
      </c>
      <c r="N53" s="12"/>
    </row>
    <row r="54" spans="1:14" s="13" customFormat="1" ht="18.95" customHeight="1">
      <c r="A54" s="6">
        <v>50</v>
      </c>
      <c r="B54" s="32" t="s">
        <v>65</v>
      </c>
      <c r="C54" s="7" t="s">
        <v>95</v>
      </c>
      <c r="D54" s="6">
        <v>433</v>
      </c>
      <c r="E54" s="6">
        <v>170</v>
      </c>
      <c r="F54" s="6">
        <f t="shared" si="0"/>
        <v>603</v>
      </c>
      <c r="G54" s="8">
        <v>100</v>
      </c>
      <c r="H54" s="9">
        <f t="shared" si="1"/>
        <v>361800</v>
      </c>
      <c r="I54" s="18"/>
      <c r="J54" s="11">
        <f t="shared" si="4"/>
        <v>361800</v>
      </c>
      <c r="K54" s="10">
        <f t="shared" si="5"/>
        <v>274915</v>
      </c>
      <c r="L54" s="10">
        <v>32092</v>
      </c>
      <c r="M54" s="10">
        <v>54793</v>
      </c>
      <c r="N54" s="12"/>
    </row>
    <row r="55" spans="1:14" s="13" customFormat="1" ht="18.95" customHeight="1">
      <c r="A55" s="6">
        <v>51</v>
      </c>
      <c r="B55" s="32"/>
      <c r="C55" s="7" t="s">
        <v>96</v>
      </c>
      <c r="D55" s="6">
        <v>236</v>
      </c>
      <c r="E55" s="6"/>
      <c r="F55" s="6">
        <f t="shared" si="0"/>
        <v>236</v>
      </c>
      <c r="G55" s="8">
        <v>100</v>
      </c>
      <c r="H55" s="9">
        <f t="shared" si="1"/>
        <v>141600</v>
      </c>
      <c r="I55" s="18">
        <v>-12471</v>
      </c>
      <c r="J55" s="11">
        <f t="shared" si="4"/>
        <v>129129</v>
      </c>
      <c r="K55" s="10">
        <f t="shared" si="5"/>
        <v>98119</v>
      </c>
      <c r="L55" s="10">
        <v>11454</v>
      </c>
      <c r="M55" s="10">
        <v>19556</v>
      </c>
      <c r="N55" s="12"/>
    </row>
    <row r="56" spans="1:14" s="13" customFormat="1" ht="18.95" customHeight="1">
      <c r="A56" s="6">
        <v>52</v>
      </c>
      <c r="B56" s="32"/>
      <c r="C56" s="7" t="s">
        <v>97</v>
      </c>
      <c r="D56" s="6">
        <v>420</v>
      </c>
      <c r="E56" s="6"/>
      <c r="F56" s="6">
        <f t="shared" si="0"/>
        <v>420</v>
      </c>
      <c r="G56" s="8">
        <v>100</v>
      </c>
      <c r="H56" s="9">
        <f t="shared" si="1"/>
        <v>252000</v>
      </c>
      <c r="I56" s="18"/>
      <c r="J56" s="11">
        <f t="shared" si="4"/>
        <v>252000</v>
      </c>
      <c r="K56" s="10">
        <f t="shared" si="5"/>
        <v>191483</v>
      </c>
      <c r="L56" s="10">
        <v>22353</v>
      </c>
      <c r="M56" s="10">
        <v>38164</v>
      </c>
      <c r="N56" s="12"/>
    </row>
    <row r="57" spans="1:14" s="13" customFormat="1" ht="18.95" customHeight="1">
      <c r="A57" s="6">
        <v>53</v>
      </c>
      <c r="B57" s="32"/>
      <c r="C57" s="7" t="s">
        <v>98</v>
      </c>
      <c r="D57" s="6">
        <v>169</v>
      </c>
      <c r="E57" s="6"/>
      <c r="F57" s="6">
        <f t="shared" si="0"/>
        <v>169</v>
      </c>
      <c r="G57" s="8">
        <v>100</v>
      </c>
      <c r="H57" s="9">
        <f t="shared" si="1"/>
        <v>101400</v>
      </c>
      <c r="I57" s="18">
        <v>-9160</v>
      </c>
      <c r="J57" s="11">
        <f t="shared" si="4"/>
        <v>92240</v>
      </c>
      <c r="K57" s="10">
        <f t="shared" si="5"/>
        <v>70083</v>
      </c>
      <c r="L57" s="10">
        <v>8183</v>
      </c>
      <c r="M57" s="10">
        <v>13974</v>
      </c>
      <c r="N57" s="12"/>
    </row>
    <row r="58" spans="1:14" ht="24" customHeight="1">
      <c r="A58" s="41" t="s">
        <v>9</v>
      </c>
      <c r="B58" s="42"/>
      <c r="C58" s="42"/>
      <c r="D58" s="19">
        <f>SUM(D5:D57)</f>
        <v>15783</v>
      </c>
      <c r="E58" s="19">
        <f>SUM(E5:E57)</f>
        <v>5782</v>
      </c>
      <c r="F58" s="19">
        <f>SUM(F5:F57)</f>
        <v>21565</v>
      </c>
      <c r="G58" s="20" t="s">
        <v>66</v>
      </c>
      <c r="H58" s="19">
        <f t="shared" ref="H58:M58" si="6">SUM(H5:H57)</f>
        <v>12939000</v>
      </c>
      <c r="I58" s="17">
        <f t="shared" si="6"/>
        <v>-354038.24</v>
      </c>
      <c r="J58" s="21">
        <f t="shared" si="6"/>
        <v>12584961.76</v>
      </c>
      <c r="K58" s="17">
        <f t="shared" si="6"/>
        <v>9562731.7599999998</v>
      </c>
      <c r="L58" s="17">
        <f t="shared" si="6"/>
        <v>1116300</v>
      </c>
      <c r="M58" s="17">
        <f t="shared" si="6"/>
        <v>1905930</v>
      </c>
      <c r="N58" s="22"/>
    </row>
  </sheetData>
  <autoFilter ref="A4:N63">
    <extLst/>
  </autoFilter>
  <mergeCells count="27">
    <mergeCell ref="A1:B1"/>
    <mergeCell ref="A2:N2"/>
    <mergeCell ref="D3:F3"/>
    <mergeCell ref="K3:M3"/>
    <mergeCell ref="A58:C58"/>
    <mergeCell ref="A3:A4"/>
    <mergeCell ref="B3:B4"/>
    <mergeCell ref="B5:B7"/>
    <mergeCell ref="B8:B10"/>
    <mergeCell ref="B12:B14"/>
    <mergeCell ref="B16:B17"/>
    <mergeCell ref="B18:B21"/>
    <mergeCell ref="B22:B28"/>
    <mergeCell ref="B29:B30"/>
    <mergeCell ref="B31:B33"/>
    <mergeCell ref="B34:B35"/>
    <mergeCell ref="B37:B39"/>
    <mergeCell ref="B40:B41"/>
    <mergeCell ref="B42:B45"/>
    <mergeCell ref="B46:B52"/>
    <mergeCell ref="B54:B57"/>
    <mergeCell ref="N3:N4"/>
    <mergeCell ref="C3:C4"/>
    <mergeCell ref="G3:G4"/>
    <mergeCell ref="H3:H4"/>
    <mergeCell ref="I3:I4"/>
    <mergeCell ref="J3:J4"/>
  </mergeCells>
  <phoneticPr fontId="11" type="noConversion"/>
  <pageMargins left="0.39305555555555599" right="0.39305555555555599" top="0.47222222222222199" bottom="0.47222222222222199" header="0.30277777777777798" footer="0.27500000000000002"/>
  <pageSetup paperSize="9" scale="78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具体资金分配</vt:lpstr>
      <vt:lpstr>具体资金分配!Print_Titles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2023-03-09T02:22:56Z</cp:lastPrinted>
  <dcterms:created xsi:type="dcterms:W3CDTF">2021-03-04T08:48:00Z</dcterms:created>
  <dcterms:modified xsi:type="dcterms:W3CDTF">2023-04-17T02:08:31Z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8A19722C25F14DF09AB803904257236D</vt:lpwstr>
  </property>
  <property fmtid="{D5CDD505-2E9C-101B-9397-08002B2CF9AE}" pid="4" name="KSOReadingLayout">
    <vt:bool>true</vt:bool>
  </property>
</Properties>
</file>