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2"/>
  </bookViews>
  <sheets>
    <sheet name="信息化系统建设与维护" sheetId="2" r:id="rId1"/>
    <sheet name="国有企业管理工作经费" sheetId="6" r:id="rId2"/>
    <sheet name="金融工作服务经费" sheetId="4" r:id="rId3"/>
    <sheet name="评审费及其他委托业务费" sheetId="3" r:id="rId4"/>
  </sheets>
  <definedNames>
    <definedName name="_xlnm.Print_Area" localSheetId="1">国有企业管理工作经费!$A$2:$K$26</definedName>
    <definedName name="_xlnm.Print_Area" localSheetId="2">金融工作服务经费!$A$2:$K$26</definedName>
    <definedName name="_xlnm.Print_Area" localSheetId="3">评审费及其他委托业务费!$A$2:$K$26</definedName>
    <definedName name="_xlnm.Print_Area" localSheetId="0">信息化系统建设与维护!$A$2:$K$25</definedName>
  </definedNames>
  <calcPr calcId="144525"/>
</workbook>
</file>

<file path=xl/sharedStrings.xml><?xml version="1.0" encoding="utf-8"?>
<sst xmlns="http://schemas.openxmlformats.org/spreadsheetml/2006/main" count="324" uniqueCount="113">
  <si>
    <t>项目支出绩效目标自评表</t>
  </si>
  <si>
    <t>（2025年度）</t>
  </si>
  <si>
    <t>单位（盖章）：开阳县财政局</t>
  </si>
  <si>
    <t>填报日期：2026年3月10日</t>
  </si>
  <si>
    <t>项目名称</t>
  </si>
  <si>
    <t>信息化系统建设与维护</t>
  </si>
  <si>
    <t>主管部门及代码</t>
  </si>
  <si>
    <t>开阳县财政局（126001）</t>
  </si>
  <si>
    <t>实施单位</t>
  </si>
  <si>
    <t>开阳县财政局</t>
  </si>
  <si>
    <t>项目资金                    （元）</t>
  </si>
  <si>
    <t>资 金 来 源</t>
  </si>
  <si>
    <t>年初预算数</t>
  </si>
  <si>
    <t>全年预算数（A）</t>
  </si>
  <si>
    <t>全年执行数（B）</t>
  </si>
  <si>
    <t>分值</t>
  </si>
  <si>
    <t>执行率</t>
  </si>
  <si>
    <t>得分</t>
  </si>
  <si>
    <t>年度资金总额：</t>
  </si>
  <si>
    <t>财政拨款：</t>
  </si>
  <si>
    <t>-</t>
  </si>
  <si>
    <t>------本级安排：</t>
  </si>
  <si>
    <t>------其中：上级补助：</t>
  </si>
  <si>
    <t>其他：</t>
  </si>
  <si>
    <t>年度
总体
目标</t>
  </si>
  <si>
    <t>预期目标</t>
  </si>
  <si>
    <t>实际完成情况</t>
  </si>
  <si>
    <t>1、确保财政管理软件及网络正常运行，保证工作正常运转; 
2、提高网络信息系统的稳定性和安全性。</t>
  </si>
  <si>
    <t>全年网络运维工作全部完成，网络运维工作完成率达100%，故障处理率和响应及时率均达100%，系统运行稳定，未发生重大故障。项目成本控制在预算范围内。网络稳定性达到90%以上，高于预期目标，系统运维管控机制健全，系统使用人员的满意度达95%。有效保障了财政管理软件及网络系统的安全稳定运行，提升了信息化支撑能力。</t>
  </si>
  <si>
    <t>绩效指标</t>
  </si>
  <si>
    <t>一级指标</t>
  </si>
  <si>
    <t>二级指标</t>
  </si>
  <si>
    <t>三级指标</t>
  </si>
  <si>
    <t>年度指标值(A)</t>
  </si>
  <si>
    <t>实际完成值(B)</t>
  </si>
  <si>
    <t>未完成原因分析</t>
  </si>
  <si>
    <t>产出指标(50分)</t>
  </si>
  <si>
    <t>数量指标</t>
  </si>
  <si>
    <t>网络运维工作完成率</t>
  </si>
  <si>
    <t>质量指标</t>
  </si>
  <si>
    <t>网络故障处理率</t>
  </si>
  <si>
    <t>时效指标</t>
  </si>
  <si>
    <t>网络故障响应及时率</t>
  </si>
  <si>
    <t>成本指标</t>
  </si>
  <si>
    <t>项目或定额成本控制率</t>
  </si>
  <si>
    <t>=100%</t>
  </si>
  <si>
    <t>效益指标(30分)</t>
  </si>
  <si>
    <t>社会效益指标</t>
  </si>
  <si>
    <t>网络稳安性</t>
  </si>
  <si>
    <t>≥90%</t>
  </si>
  <si>
    <t>可持续影响指标</t>
  </si>
  <si>
    <t>系统运维管护机制</t>
  </si>
  <si>
    <t>建立健全</t>
  </si>
  <si>
    <t>达成年度指标</t>
  </si>
  <si>
    <t>满意度指标(10分)</t>
  </si>
  <si>
    <t>满意度指标</t>
  </si>
  <si>
    <t>系统使用人满意度</t>
  </si>
  <si>
    <t>≥95%</t>
  </si>
  <si>
    <t>总         分</t>
  </si>
  <si>
    <t/>
  </si>
  <si>
    <t>自   评
结 
论</t>
  </si>
  <si>
    <t>一、自评结论
该项目自评得99.82分，自评等级为优。同时，在开展相关工作中，未发生相关投诉及负面报道事件，预计相关满意度可达95%。
二、项目存在的主要问题
1.网络安全形势依然严峻。随着网络攻击手段的不断升级，现有的防护设备和软件版本在应对新型威胁时存在滞后性，需持续加大投入。
2.专业技术力量相对薄弱。局内缺乏专职的网络安全技术人员，日常运维主要依赖外部服务商，自主可控能力有待加强。
三、下一步工作打算及建议
1.强化网络安全防御体系。加强与公安网安及专业安全厂商的沟通协作，定期开展渗透测试和应急演练。在预算允许的情况下，考虑引入更高阶的威胁监测与响应服务。
2.加强人才培养与技能培训：加大对局内现有技术人员的专业培训力度，鼓励参加相关技术认证，提升自主巡检和应急处理能力，减少对外部人员的过度依赖。</t>
  </si>
  <si>
    <t>联系人：卞莎莎</t>
  </si>
  <si>
    <t>联系电话：17785669751</t>
  </si>
  <si>
    <r>
      <rPr>
        <sz val="10"/>
        <rFont val="宋体"/>
        <charset val="134"/>
      </rPr>
      <t>注：
    1.绩效自评采取打分评价的形式，满分为100分，各部门（单位）可根据指标的重要程度自主确定各项三级指标的权重分值，各项指标得分加总得出该项目绩效自评的总分。原则上一级指标分值统一设置为：产出指标50分、效益指标30分、服务对象满意度10分、</t>
    </r>
    <r>
      <rPr>
        <b/>
        <sz val="10"/>
        <rFont val="宋体"/>
        <charset val="134"/>
      </rPr>
      <t>预算资金执行率10分</t>
    </r>
    <r>
      <rPr>
        <sz val="10"/>
        <rFont val="宋体"/>
        <charset val="134"/>
      </rPr>
      <t>。如有特殊情况，除预算资金执行率外，其他指标权重可作适当调整，但总分应为100分。各项三级指标得分最高不能超过该指标分值上限
    2.未完成原因分析：说明偏离目标、不能完成目标的原因及拟釆取的措施。
    3.</t>
    </r>
    <r>
      <rPr>
        <b/>
        <sz val="10"/>
        <rFont val="宋体"/>
        <charset val="134"/>
      </rPr>
      <t>定量指标</t>
    </r>
    <r>
      <rPr>
        <sz val="10"/>
        <rFont val="宋体"/>
        <charset val="134"/>
      </rPr>
      <t>若为正向指标（即指标值为≥*），则得分计算方法应用“实际完成值（B）/年度指标值（A）×该指标分值”；若定量指标为反向指标（即指标值为≤*），则得分计算方法应用“年度指标值（A）/实际完成值（（B）×该指标分值”。
    4.</t>
    </r>
    <r>
      <rPr>
        <b/>
        <sz val="10"/>
        <rFont val="宋体"/>
        <charset val="134"/>
      </rPr>
      <t>定性指标</t>
    </r>
    <r>
      <rPr>
        <sz val="10"/>
        <rFont val="宋体"/>
        <charset val="134"/>
      </rPr>
      <t>根据指标完成情况分为：</t>
    </r>
    <r>
      <rPr>
        <b/>
        <sz val="10"/>
        <rFont val="宋体"/>
        <charset val="134"/>
      </rPr>
      <t>“达成年度指标、部分达成年度指标并具有一定效果、未达成年度指标且效果较差”</t>
    </r>
    <r>
      <rPr>
        <sz val="10"/>
        <rFont val="宋体"/>
        <charset val="134"/>
      </rPr>
      <t>三档，分别按照该指标对应分值区间100-80% （含）、80-50% （含）、50-0%合理确定分值。定量指标完成指标值的，记该指标所赋全部分值；未完成的，按照完成值与指标值的比例计分。</t>
    </r>
  </si>
  <si>
    <t>国有企业管理工作经费</t>
  </si>
  <si>
    <t>加强国有企业管理，对其进行有效监管；促进国有企业廉政建设和国有企业健康发展。</t>
  </si>
  <si>
    <t>加强国有企业管理,优化监管格局。完善修订《国有企业重大事项管理暂行规定》等13个管理办法，建立健全国企重大事项约束和监督机制；完善监管体系从管好人、钱、事做了具体细化工作并实施；各国企聚焦主营业务，围绕年度经营目标任务，实现国有资产保值，上交国有资本收益7520万元。按照《开阳县国有企业改革转型实施方案》，从全面加强党的建设、全面增强核心竞争力、分类推进减量减层、全面优化机构编制、全面优化人员队伍、全面强化监督管理5个方面22个事项推进我县国企改革。</t>
  </si>
  <si>
    <t>审计国有企业个数</t>
  </si>
  <si>
    <t>≥5个</t>
  </si>
  <si>
    <t>5个</t>
  </si>
  <si>
    <t>高质量审计报告</t>
  </si>
  <si>
    <t>≥5份</t>
  </si>
  <si>
    <t>5份</t>
  </si>
  <si>
    <t>审计报告认可度</t>
  </si>
  <si>
    <t>审计工作完成及时率</t>
  </si>
  <si>
    <t>项目或额定成本控制率</t>
  </si>
  <si>
    <t>审计发现问题整改率</t>
  </si>
  <si>
    <t>审计报告发挥作用期限</t>
  </si>
  <si>
    <t>≥1年</t>
  </si>
  <si>
    <t>1年</t>
  </si>
  <si>
    <t>被审计单位满意度</t>
  </si>
  <si>
    <t>一、自评结论
该项目自评得90.72分，自评等级为优。同时，在开展相关工作中，未发生相关投诉及负面报道事件，预计相关满意度可达90%。
二、项目存在的主要问题
年初对全年预算把握不够准确，统筹不够充分，导致资金执行效率偏低。
三、下一步工作打算及建议
在安排年初预算时，应该全面统筹、充分评估，强化全年预算数与全年执行数的衔接，进一步提升项目资金预算的科学性。</t>
  </si>
  <si>
    <t>金融工作服务经费</t>
  </si>
  <si>
    <t>10</t>
  </si>
  <si>
    <t>完成防范非法集资宣传教育，引导群众树立正确投资观念；完成非法集资风险排查，促进经济良性发展；完成涉非案件群体稳控，维护社会稳定。</t>
  </si>
  <si>
    <t>一是组织开展以“七进”为主的宣传活动123场（次），参与群众人数7216人次，张贴海报1834份，制作展架1个，其他宣传手册、折页、传单等合计4500多份，引导群众树立正确投资观念；二是及时更换防非专栏30处和温馨提示牌30块；三是开展现场排查18次，暂未发现风险；四是常态化推进案件化解。2025年累计接待群众来访10余次，做好政策解释及疏导稳控工作。未清退完毕案件均已建立了稳控落实机制，切实维护社会稳定。</t>
  </si>
  <si>
    <t>非法集资宣传工作完成率</t>
  </si>
  <si>
    <t>宣传主题契合度</t>
  </si>
  <si>
    <t>非法集资宣传完成及时率</t>
  </si>
  <si>
    <t>提升群众非法集资举报率</t>
  </si>
  <si>
    <t>非法集资事件处置率</t>
  </si>
  <si>
    <t>可持续影响</t>
  </si>
  <si>
    <t>非法集资风险排查机制</t>
  </si>
  <si>
    <t>达成预期指标</t>
  </si>
  <si>
    <t>受益群众满意度</t>
  </si>
  <si>
    <t>一、自评结论
该项目自评得98.49分，自评等级为优。同时，在开展相关工作中，未发生相关投诉及负面报道事件，预计相关满意度可达95%。
二、项目存在的主要问题
无。
三、下一步工作打算及建议
深化绩效导向，挖掘资金使用“深价值”；优化服务模式，畅通金融服务“微循环”；强化风险防控，筑牢金融安全“防火墙”。</t>
  </si>
  <si>
    <t>评审费及其他委托业务费</t>
  </si>
  <si>
    <t>1、加强国家建设项目的评审管理，规范评审工作；
2、提高投资效率，用好财政资金；
3促进科学决策与廉政建设，充分发挥财政性投资项目的社会效益和经济效益。</t>
  </si>
  <si>
    <t>严格按照中央、省、市、县关于政府投资项目评审的法律法规和政策文件，认真履行职责，依法依规开展财政投资评审工作，加强项目全过程管理，实现资金效益与投资目标的最优结合，进一步优化财政资源配置，提高财政资金使用效率。</t>
  </si>
  <si>
    <t>工程评审数量</t>
  </si>
  <si>
    <t>≥120个</t>
  </si>
  <si>
    <t>373个</t>
  </si>
  <si>
    <t>出具评审报告份数</t>
  </si>
  <si>
    <t>≥120份</t>
  </si>
  <si>
    <t>373份</t>
  </si>
  <si>
    <t>评审工作开展规范率</t>
  </si>
  <si>
    <t>评审工作完成及时率</t>
  </si>
  <si>
    <t>评审报告应用率</t>
  </si>
  <si>
    <t>提高政府投资项目决策的科学性和合理性</t>
  </si>
  <si>
    <t>有效</t>
  </si>
  <si>
    <t>评审对象满意度</t>
  </si>
  <si>
    <t>一、自评结论
该项目自评得92.92分，自评等级为优。同时，在开展相关工作中，未发生相关投诉及负面报道事件，预计相关满意度可达90%。
二、项目存在的主要问题
我局2025年财政委托业务管理项目预算执行率2.92%，有待进一步提高。
三、下一步工作打算及建议
下步工作中，我局将严格按照相关法律法规和评审政策，规范开展我县的财政投资评审预算、结算和决算审核工作，做到有据可依，有据可查。同时，加强行业部门财审工作的指导力度，强化评审中心人员的学习和培训，提升评审工作服务水平。定期组织评审机构的培训，优化评审公司考核，强化评审机构管理，督促评审公司依法依规开展评审工作。最后，加强评审费及其他委托业务费项目的报账，提高预算执行率。</t>
  </si>
</sst>
</file>

<file path=xl/styles.xml><?xml version="1.0" encoding="utf-8"?>
<styleSheet xmlns="http://schemas.openxmlformats.org/spreadsheetml/2006/main">
  <numFmts count="7">
    <numFmt numFmtId="176" formatCode="0.00_ "/>
    <numFmt numFmtId="42" formatCode="_ &quot;￥&quot;* #,##0_ ;_ &quot;￥&quot;* \-#,##0_ ;_ &quot;￥&quot;* &quot;-&quot;_ ;_ @_ "/>
    <numFmt numFmtId="177" formatCode="#,##0.00_ "/>
    <numFmt numFmtId="178" formatCode="###,###,###,##0.00;[=0]&quot;&quot;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黑体"/>
      <charset val="134"/>
    </font>
    <font>
      <b/>
      <sz val="18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8"/>
      <name val="宋体"/>
      <charset val="134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indexed="8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01"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14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>
      <alignment vertical="center"/>
    </xf>
    <xf numFmtId="0" fontId="23" fillId="21" borderId="0" applyNumberFormat="0" applyBorder="0" applyAlignment="0" applyProtection="0">
      <alignment vertical="center"/>
    </xf>
    <xf numFmtId="0" fontId="9" fillId="0" borderId="0">
      <alignment vertical="center"/>
    </xf>
    <xf numFmtId="0" fontId="7" fillId="0" borderId="0"/>
    <xf numFmtId="0" fontId="14" fillId="8" borderId="0" applyNumberFormat="0" applyBorder="0" applyAlignment="0" applyProtection="0">
      <alignment vertical="center"/>
    </xf>
    <xf numFmtId="0" fontId="7" fillId="0" borderId="0"/>
    <xf numFmtId="0" fontId="8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19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5" fillId="0" borderId="0">
      <alignment vertical="center"/>
    </xf>
    <xf numFmtId="0" fontId="12" fillId="4" borderId="12" applyNumberFormat="0" applyAlignment="0" applyProtection="0">
      <alignment vertical="center"/>
    </xf>
    <xf numFmtId="0" fontId="9" fillId="0" borderId="0">
      <alignment vertical="center"/>
    </xf>
    <xf numFmtId="0" fontId="15" fillId="0" borderId="0">
      <alignment vertical="center"/>
    </xf>
    <xf numFmtId="0" fontId="10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7" fillId="0" borderId="0"/>
    <xf numFmtId="41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18" borderId="15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9" fillId="0" borderId="0">
      <alignment vertical="center"/>
    </xf>
    <xf numFmtId="0" fontId="27" fillId="23" borderId="15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3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9" borderId="16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9" fillId="0" borderId="0"/>
    <xf numFmtId="0" fontId="15" fillId="0" borderId="0">
      <alignment vertical="center"/>
    </xf>
    <xf numFmtId="0" fontId="9" fillId="0" borderId="0"/>
    <xf numFmtId="0" fontId="15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7" fillId="0" borderId="0"/>
    <xf numFmtId="0" fontId="28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25" fillId="18" borderId="17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7" fillId="0" borderId="0"/>
    <xf numFmtId="0" fontId="10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8" fillId="0" borderId="11" applyNumberFormat="0" applyFill="0" applyAlignment="0" applyProtection="0">
      <alignment vertical="center"/>
    </xf>
    <xf numFmtId="0" fontId="7" fillId="0" borderId="0"/>
    <xf numFmtId="0" fontId="11" fillId="0" borderId="11" applyNumberFormat="0" applyFill="0" applyAlignment="0" applyProtection="0">
      <alignment vertical="center"/>
    </xf>
    <xf numFmtId="0" fontId="7" fillId="0" borderId="0"/>
    <xf numFmtId="0" fontId="8" fillId="0" borderId="10" applyNumberFormat="0" applyFill="0" applyAlignment="0" applyProtection="0">
      <alignment vertical="center"/>
    </xf>
    <xf numFmtId="0" fontId="7" fillId="0" borderId="0"/>
    <xf numFmtId="0" fontId="9" fillId="0" borderId="0">
      <alignment vertical="center"/>
    </xf>
    <xf numFmtId="0" fontId="7" fillId="0" borderId="0"/>
    <xf numFmtId="0" fontId="7" fillId="0" borderId="0"/>
  </cellStyleXfs>
  <cellXfs count="6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36" applyFont="1" applyFill="1" applyAlignment="1">
      <alignment vertical="center" wrapText="1"/>
    </xf>
    <xf numFmtId="0" fontId="2" fillId="0" borderId="0" xfId="36" applyFont="1" applyFill="1" applyAlignment="1" applyProtection="1">
      <alignment vertical="center" wrapText="1"/>
      <protection locked="0"/>
    </xf>
    <xf numFmtId="0" fontId="3" fillId="0" borderId="0" xfId="36" applyFont="1" applyFill="1" applyAlignment="1">
      <alignment horizontal="center" vertical="center" wrapText="1"/>
    </xf>
    <xf numFmtId="0" fontId="1" fillId="0" borderId="0" xfId="36" applyFont="1" applyFill="1" applyAlignment="1">
      <alignment horizontal="center" vertical="center"/>
    </xf>
    <xf numFmtId="0" fontId="1" fillId="0" borderId="1" xfId="36" applyFont="1" applyFill="1" applyBorder="1" applyAlignment="1">
      <alignment horizontal="left" vertical="center" wrapText="1"/>
    </xf>
    <xf numFmtId="0" fontId="1" fillId="0" borderId="2" xfId="36" applyFont="1" applyFill="1" applyBorder="1" applyAlignment="1">
      <alignment horizontal="center" vertical="center" wrapText="1"/>
    </xf>
    <xf numFmtId="0" fontId="1" fillId="0" borderId="2" xfId="59" applyFont="1" applyFill="1" applyBorder="1" applyAlignment="1" applyProtection="1">
      <alignment horizontal="center" vertical="center"/>
      <protection locked="0"/>
    </xf>
    <xf numFmtId="0" fontId="1" fillId="0" borderId="2" xfId="59" applyFont="1" applyFill="1" applyBorder="1" applyAlignment="1" applyProtection="1">
      <alignment horizontal="center" vertical="center" wrapText="1"/>
      <protection locked="0"/>
    </xf>
    <xf numFmtId="0" fontId="1" fillId="0" borderId="2" xfId="36" applyFont="1" applyFill="1" applyBorder="1" applyAlignment="1">
      <alignment horizontal="left" vertical="center" wrapText="1"/>
    </xf>
    <xf numFmtId="0" fontId="1" fillId="0" borderId="2" xfId="36" applyNumberFormat="1" applyFont="1" applyFill="1" applyBorder="1" applyAlignment="1">
      <alignment horizontal="left" vertical="center" wrapText="1"/>
    </xf>
    <xf numFmtId="0" fontId="1" fillId="0" borderId="2" xfId="36" applyFont="1" applyFill="1" applyBorder="1" applyAlignment="1">
      <alignment horizontal="center" vertical="center" textRotation="255" wrapText="1"/>
    </xf>
    <xf numFmtId="0" fontId="1" fillId="0" borderId="2" xfId="78" applyFont="1" applyFill="1" applyBorder="1" applyAlignment="1">
      <alignment horizontal="center" vertical="center" wrapText="1"/>
    </xf>
    <xf numFmtId="0" fontId="1" fillId="0" borderId="3" xfId="78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78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23" applyFont="1" applyFill="1" applyBorder="1" applyAlignment="1">
      <alignment horizontal="left" vertical="center" wrapText="1"/>
    </xf>
    <xf numFmtId="0" fontId="1" fillId="0" borderId="2" xfId="23" applyFont="1" applyFill="1" applyBorder="1" applyAlignment="1">
      <alignment horizontal="left" vertical="center"/>
    </xf>
    <xf numFmtId="0" fontId="1" fillId="0" borderId="0" xfId="36" applyFont="1" applyFill="1" applyBorder="1" applyAlignment="1">
      <alignment horizontal="center" vertical="center" wrapText="1"/>
    </xf>
    <xf numFmtId="0" fontId="1" fillId="0" borderId="0" xfId="36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top" wrapText="1"/>
    </xf>
    <xf numFmtId="178" fontId="1" fillId="0" borderId="2" xfId="73" applyNumberFormat="1" applyFont="1" applyFill="1" applyBorder="1" applyAlignment="1" applyProtection="1">
      <alignment horizontal="right" vertical="center" wrapText="1"/>
      <protection locked="0"/>
    </xf>
    <xf numFmtId="178" fontId="1" fillId="0" borderId="5" xfId="73" applyNumberFormat="1" applyFont="1" applyFill="1" applyBorder="1" applyAlignment="1" applyProtection="1">
      <alignment horizontal="right" vertical="center" wrapText="1"/>
      <protection locked="0"/>
    </xf>
    <xf numFmtId="178" fontId="1" fillId="0" borderId="6" xfId="73" applyNumberFormat="1" applyFont="1" applyFill="1" applyBorder="1" applyAlignment="1" applyProtection="1">
      <alignment horizontal="right" vertical="center" wrapText="1"/>
      <protection locked="0"/>
    </xf>
    <xf numFmtId="177" fontId="1" fillId="0" borderId="2" xfId="36" applyNumberFormat="1" applyFont="1" applyFill="1" applyBorder="1" applyAlignment="1">
      <alignment horizontal="right" vertical="center" wrapText="1"/>
    </xf>
    <xf numFmtId="0" fontId="1" fillId="0" borderId="2" xfId="0" applyFont="1" applyFill="1" applyBorder="1" applyAlignment="1" applyProtection="1">
      <alignment horizontal="center" vertical="center"/>
      <protection locked="0"/>
    </xf>
    <xf numFmtId="0" fontId="1" fillId="0" borderId="2" xfId="51" applyFont="1" applyFill="1" applyBorder="1" applyAlignment="1">
      <alignment horizontal="center" vertical="center" wrapText="1"/>
    </xf>
    <xf numFmtId="0" fontId="1" fillId="0" borderId="2" xfId="1" applyFont="1" applyFill="1" applyBorder="1" applyAlignment="1">
      <alignment horizontal="center" vertical="center" wrapText="1"/>
    </xf>
    <xf numFmtId="9" fontId="1" fillId="0" borderId="2" xfId="0" applyNumberFormat="1" applyFont="1" applyFill="1" applyBorder="1" applyAlignment="1">
      <alignment horizontal="center" vertical="center" wrapText="1"/>
    </xf>
    <xf numFmtId="9" fontId="1" fillId="0" borderId="2" xfId="0" applyNumberFormat="1" applyFont="1" applyFill="1" applyBorder="1" applyAlignment="1" applyProtection="1">
      <alignment horizontal="center" vertical="center"/>
      <protection locked="0"/>
    </xf>
    <xf numFmtId="10" fontId="1" fillId="0" borderId="2" xfId="0" applyNumberFormat="1" applyFont="1" applyFill="1" applyBorder="1" applyAlignment="1" applyProtection="1">
      <alignment horizontal="center" vertical="center"/>
      <protection locked="0"/>
    </xf>
    <xf numFmtId="2" fontId="1" fillId="0" borderId="2" xfId="0" applyNumberFormat="1" applyFont="1" applyFill="1" applyBorder="1" applyAlignment="1" applyProtection="1">
      <alignment horizontal="center" vertical="center"/>
      <protection locked="0"/>
    </xf>
    <xf numFmtId="176" fontId="1" fillId="0" borderId="2" xfId="36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2" xfId="36" applyNumberFormat="1" applyFont="1" applyFill="1" applyBorder="1" applyAlignment="1">
      <alignment horizontal="center" vertical="center" wrapText="1"/>
    </xf>
    <xf numFmtId="10" fontId="1" fillId="0" borderId="2" xfId="36" applyNumberFormat="1" applyFont="1" applyFill="1" applyBorder="1" applyAlignment="1">
      <alignment horizontal="center" vertical="center" wrapText="1"/>
    </xf>
    <xf numFmtId="0" fontId="1" fillId="0" borderId="5" xfId="36" applyFont="1" applyFill="1" applyBorder="1" applyAlignment="1">
      <alignment horizontal="center" vertical="center" wrapText="1"/>
    </xf>
    <xf numFmtId="0" fontId="1" fillId="0" borderId="8" xfId="36" applyFont="1" applyFill="1" applyBorder="1" applyAlignment="1">
      <alignment horizontal="center" vertical="center" wrapText="1"/>
    </xf>
    <xf numFmtId="0" fontId="1" fillId="0" borderId="6" xfId="36" applyFont="1" applyFill="1" applyBorder="1" applyAlignment="1">
      <alignment horizontal="center" vertical="center" wrapText="1"/>
    </xf>
    <xf numFmtId="0" fontId="5" fillId="0" borderId="8" xfId="0" applyFont="1" applyFill="1" applyBorder="1">
      <alignment vertical="center"/>
    </xf>
    <xf numFmtId="0" fontId="5" fillId="0" borderId="6" xfId="0" applyFont="1" applyFill="1" applyBorder="1">
      <alignment vertical="center"/>
    </xf>
    <xf numFmtId="0" fontId="6" fillId="0" borderId="0" xfId="0" applyFont="1" applyFill="1" applyAlignment="1">
      <alignment vertical="top" wrapText="1"/>
    </xf>
    <xf numFmtId="178" fontId="1" fillId="0" borderId="5" xfId="73" applyNumberFormat="1" applyFont="1" applyFill="1" applyBorder="1" applyAlignment="1" applyProtection="1">
      <alignment horizontal="left" vertical="center" wrapText="1"/>
      <protection locked="0"/>
    </xf>
    <xf numFmtId="178" fontId="1" fillId="0" borderId="8" xfId="73" applyNumberFormat="1" applyFont="1" applyFill="1" applyBorder="1" applyAlignment="1" applyProtection="1">
      <alignment horizontal="left" vertical="center" wrapText="1"/>
      <protection locked="0"/>
    </xf>
    <xf numFmtId="0" fontId="1" fillId="0" borderId="9" xfId="78" applyFont="1" applyFill="1" applyBorder="1" applyAlignment="1">
      <alignment horizontal="center" vertical="center" wrapText="1"/>
    </xf>
    <xf numFmtId="0" fontId="1" fillId="0" borderId="2" xfId="2" applyFont="1" applyFill="1" applyBorder="1" applyAlignment="1">
      <alignment horizontal="left" vertical="center" wrapText="1"/>
    </xf>
    <xf numFmtId="0" fontId="1" fillId="0" borderId="2" xfId="2" applyFont="1" applyFill="1" applyBorder="1" applyAlignment="1">
      <alignment horizontal="left" vertical="center"/>
    </xf>
    <xf numFmtId="178" fontId="1" fillId="0" borderId="6" xfId="73" applyNumberFormat="1" applyFont="1" applyFill="1" applyBorder="1" applyAlignment="1" applyProtection="1">
      <alignment horizontal="left" vertical="center" wrapText="1"/>
      <protection locked="0"/>
    </xf>
    <xf numFmtId="9" fontId="1" fillId="0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2" xfId="3" applyFont="1" applyFill="1" applyBorder="1" applyAlignment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/>
      <protection locked="0"/>
    </xf>
    <xf numFmtId="31" fontId="1" fillId="0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2" xfId="36" applyFont="1" applyFill="1" applyBorder="1" applyAlignment="1">
      <alignment horizontal="left" vertical="center"/>
    </xf>
    <xf numFmtId="178" fontId="1" fillId="0" borderId="2" xfId="73" applyNumberFormat="1" applyFont="1" applyFill="1" applyBorder="1" applyAlignment="1" applyProtection="1">
      <alignment vertical="center" wrapText="1"/>
      <protection locked="0"/>
    </xf>
    <xf numFmtId="178" fontId="1" fillId="0" borderId="5" xfId="73" applyNumberFormat="1" applyFont="1" applyFill="1" applyBorder="1" applyAlignment="1" applyProtection="1">
      <alignment horizontal="center" vertical="center" wrapText="1"/>
      <protection locked="0"/>
    </xf>
    <xf numFmtId="178" fontId="1" fillId="0" borderId="6" xfId="73" applyNumberFormat="1" applyFont="1" applyFill="1" applyBorder="1" applyAlignment="1" applyProtection="1">
      <alignment horizontal="center" vertical="center" wrapText="1"/>
      <protection locked="0"/>
    </xf>
    <xf numFmtId="9" fontId="1" fillId="0" borderId="2" xfId="36" applyNumberFormat="1" applyFont="1" applyFill="1" applyBorder="1" applyAlignment="1">
      <alignment horizontal="center" vertical="center" wrapText="1"/>
    </xf>
    <xf numFmtId="0" fontId="1" fillId="0" borderId="5" xfId="36" applyFont="1" applyFill="1" applyBorder="1" applyAlignment="1">
      <alignment horizontal="left" vertical="center" wrapText="1"/>
    </xf>
    <xf numFmtId="0" fontId="1" fillId="0" borderId="8" xfId="36" applyFont="1" applyFill="1" applyBorder="1" applyAlignment="1">
      <alignment horizontal="left" vertical="center" wrapText="1"/>
    </xf>
    <xf numFmtId="0" fontId="1" fillId="0" borderId="6" xfId="36" applyFont="1" applyFill="1" applyBorder="1" applyAlignment="1">
      <alignment horizontal="left" vertical="center" wrapText="1"/>
    </xf>
  </cellXfs>
  <cellStyles count="101">
    <cellStyle name="常规" xfId="0" builtinId="0"/>
    <cellStyle name="常规 4 5" xfId="1"/>
    <cellStyle name="常规 4 4" xfId="2"/>
    <cellStyle name="常规 4 3" xfId="3"/>
    <cellStyle name="常规 4 2" xfId="4"/>
    <cellStyle name="常规 4 11" xfId="5"/>
    <cellStyle name="常规 4 10" xfId="6"/>
    <cellStyle name="常规 2 9" xfId="7"/>
    <cellStyle name="常规 2 8" xfId="8"/>
    <cellStyle name="常规 2 7" xfId="9"/>
    <cellStyle name="常规 2 6" xfId="10"/>
    <cellStyle name="常规 2 5" xfId="11"/>
    <cellStyle name="常规 2 4" xfId="12"/>
    <cellStyle name="常规 2 3 9" xfId="13"/>
    <cellStyle name="常规 2 3 8" xfId="14"/>
    <cellStyle name="常规 2 3 6" xfId="15"/>
    <cellStyle name="强调文字颜色 3" xfId="16" builtinId="37"/>
    <cellStyle name="40% - 强调文字颜色 2" xfId="17" builtinId="35"/>
    <cellStyle name="60% - 强调文字颜色 2" xfId="18" builtinId="36"/>
    <cellStyle name="40% - 强调文字颜色 1" xfId="19" builtinId="31"/>
    <cellStyle name="强调文字颜色 2" xfId="20" builtinId="33"/>
    <cellStyle name="常规 2 2 9" xfId="21"/>
    <cellStyle name="适中" xfId="22" builtinId="28"/>
    <cellStyle name="常规 4 13" xfId="23"/>
    <cellStyle name="常规 2 3 3" xfId="24"/>
    <cellStyle name="强调文字颜色 1" xfId="25" builtinId="29"/>
    <cellStyle name="常规 2 3 13" xfId="26"/>
    <cellStyle name="标题 4" xfId="27" builtinId="19"/>
    <cellStyle name="常规 2 2 8" xfId="28"/>
    <cellStyle name="好" xfId="29" builtinId="26"/>
    <cellStyle name="标题" xfId="30" builtinId="15"/>
    <cellStyle name="60% - 强调文字颜色 3" xfId="31" builtinId="40"/>
    <cellStyle name="60% - 强调文字颜色 1" xfId="32" builtinId="32"/>
    <cellStyle name="链接单元格" xfId="33" builtinId="24"/>
    <cellStyle name="常规 2 2 13" xfId="34"/>
    <cellStyle name="检查单元格" xfId="35" builtinId="23"/>
    <cellStyle name="常规 4" xfId="36"/>
    <cellStyle name="常规 2 2 12" xfId="37"/>
    <cellStyle name="40% - 强调文字颜色 3" xfId="38" builtinId="39"/>
    <cellStyle name="强调文字颜色 4" xfId="39" builtinId="41"/>
    <cellStyle name="常规 2 3 7" xfId="40"/>
    <cellStyle name="千位分隔[0]" xfId="41" builtinId="6"/>
    <cellStyle name="已访问的超链接" xfId="42" builtinId="9"/>
    <cellStyle name="计算" xfId="43" builtinId="22"/>
    <cellStyle name="20% - 强调文字颜色 4" xfId="44" builtinId="42"/>
    <cellStyle name="差" xfId="45" builtinId="27"/>
    <cellStyle name="货币" xfId="46" builtinId="4"/>
    <cellStyle name="20% - 强调文字颜色 3" xfId="47" builtinId="38"/>
    <cellStyle name="60% - 强调文字颜色 6" xfId="48" builtinId="52"/>
    <cellStyle name="超链接" xfId="49" builtinId="8"/>
    <cellStyle name="常规 2 2 5" xfId="50"/>
    <cellStyle name="常规 4 6" xfId="51"/>
    <cellStyle name="输入" xfId="52" builtinId="20"/>
    <cellStyle name="60% - 强调文字颜色 5" xfId="53" builtinId="48"/>
    <cellStyle name="常规 2 2 11" xfId="54"/>
    <cellStyle name="20% - 强调文字颜色 2" xfId="55" builtinId="34"/>
    <cellStyle name="警告文本" xfId="56" builtinId="11"/>
    <cellStyle name="注释" xfId="57" builtinId="10"/>
    <cellStyle name="60% - 强调文字颜色 4" xfId="58" builtinId="44"/>
    <cellStyle name="常规 2" xfId="59"/>
    <cellStyle name="常规 2 2 10" xfId="60"/>
    <cellStyle name="常规 2 13" xfId="61"/>
    <cellStyle name="常规 2 2 6" xfId="62"/>
    <cellStyle name="千位分隔" xfId="63" builtinId="3"/>
    <cellStyle name="20% - 强调文字颜色 1" xfId="64" builtinId="30"/>
    <cellStyle name="百分比" xfId="65" builtinId="5"/>
    <cellStyle name="汇总" xfId="66" builtinId="25"/>
    <cellStyle name="常规 2 3 5" xfId="67"/>
    <cellStyle name="解释性文本" xfId="68" builtinId="53"/>
    <cellStyle name="常规 2 2 7" xfId="69"/>
    <cellStyle name="输出" xfId="70" builtinId="21"/>
    <cellStyle name="40% - 强调文字颜色 4" xfId="71" builtinId="43"/>
    <cellStyle name="强调文字颜色 5" xfId="72" builtinId="45"/>
    <cellStyle name="常规 2 2" xfId="73"/>
    <cellStyle name="20% - 强调文字颜色 5" xfId="74" builtinId="46"/>
    <cellStyle name="货币[0]" xfId="75" builtinId="7"/>
    <cellStyle name="40% - 强调文字颜色 5" xfId="76" builtinId="47"/>
    <cellStyle name="强调文字颜色 6" xfId="77" builtinId="49"/>
    <cellStyle name="常规 2 3" xfId="78"/>
    <cellStyle name="20% - 强调文字颜色 6" xfId="79" builtinId="50"/>
    <cellStyle name="40% - 强调文字颜色 6" xfId="80" builtinId="51"/>
    <cellStyle name="常规 4 7" xfId="81"/>
    <cellStyle name="常规 2 10" xfId="82"/>
    <cellStyle name="常规 4 8" xfId="83"/>
    <cellStyle name="常规 2 11" xfId="84"/>
    <cellStyle name="常规 4 9" xfId="85"/>
    <cellStyle name="常规 2 12" xfId="86"/>
    <cellStyle name="常规 2 14" xfId="87"/>
    <cellStyle name="常规 2 15" xfId="88"/>
    <cellStyle name="常规 2 2 2" xfId="89"/>
    <cellStyle name="常规 2 2 3" xfId="90"/>
    <cellStyle name="常规 2 2 4" xfId="91"/>
    <cellStyle name="标题 1" xfId="92" builtinId="16"/>
    <cellStyle name="常规 2 3 10" xfId="93"/>
    <cellStyle name="标题 2" xfId="94" builtinId="17"/>
    <cellStyle name="常规 2 3 11" xfId="95"/>
    <cellStyle name="标题 3" xfId="96" builtinId="18"/>
    <cellStyle name="常规 2 3 12" xfId="97"/>
    <cellStyle name="常规 4 12" xfId="98"/>
    <cellStyle name="常规 2 3 2" xfId="99"/>
    <cellStyle name="常规 2 3 4" xfId="10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"/>
  <sheetViews>
    <sheetView workbookViewId="0">
      <selection activeCell="B24" sqref="B24:K24"/>
    </sheetView>
  </sheetViews>
  <sheetFormatPr defaultColWidth="9.13333333333333" defaultRowHeight="14.1" customHeight="1"/>
  <cols>
    <col min="1" max="1" width="5.75" style="3" customWidth="1"/>
    <col min="2" max="3" width="10.75" style="3" customWidth="1"/>
    <col min="4" max="4" width="23.8916666666667" style="3" customWidth="1"/>
    <col min="5" max="5" width="14.75" style="3" customWidth="1"/>
    <col min="6" max="6" width="16" style="3" customWidth="1"/>
    <col min="7" max="8" width="8.75" style="3" customWidth="1"/>
    <col min="9" max="11" width="7.75" style="3" customWidth="1"/>
    <col min="12" max="12" width="9.13333333333333" style="2" customWidth="1"/>
    <col min="13" max="16384" width="9.13333333333333" style="2"/>
  </cols>
  <sheetData>
    <row r="1" customHeight="1" spans="1:1">
      <c r="A1" s="4"/>
    </row>
    <row r="2" ht="23.1" customHeight="1" spans="1:11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customHeight="1" spans="1:11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ht="13.5" spans="1:11">
      <c r="A4" s="7" t="s">
        <v>2</v>
      </c>
      <c r="B4" s="7"/>
      <c r="C4" s="7"/>
      <c r="D4" s="7"/>
      <c r="E4" s="7"/>
      <c r="F4" s="7"/>
      <c r="G4" s="7"/>
      <c r="H4" s="7" t="s">
        <v>3</v>
      </c>
      <c r="I4" s="7"/>
      <c r="J4" s="7"/>
      <c r="K4" s="7"/>
    </row>
    <row r="5" ht="13.5" spans="1:11">
      <c r="A5" s="8" t="s">
        <v>4</v>
      </c>
      <c r="B5" s="8"/>
      <c r="C5" s="8"/>
      <c r="D5" s="9" t="s">
        <v>5</v>
      </c>
      <c r="E5" s="9"/>
      <c r="F5" s="9"/>
      <c r="G5" s="9"/>
      <c r="H5" s="9"/>
      <c r="I5" s="9"/>
      <c r="J5" s="9"/>
      <c r="K5" s="9"/>
    </row>
    <row r="6" ht="13.5" spans="1:11">
      <c r="A6" s="8" t="s">
        <v>6</v>
      </c>
      <c r="B6" s="8"/>
      <c r="C6" s="8"/>
      <c r="D6" s="10" t="s">
        <v>7</v>
      </c>
      <c r="E6" s="10"/>
      <c r="F6" s="8" t="s">
        <v>8</v>
      </c>
      <c r="G6" s="10" t="s">
        <v>9</v>
      </c>
      <c r="H6" s="10"/>
      <c r="I6" s="10"/>
      <c r="J6" s="10"/>
      <c r="K6" s="10"/>
    </row>
    <row r="7" ht="13.5" spans="1:11">
      <c r="A7" s="8" t="s">
        <v>10</v>
      </c>
      <c r="B7" s="8"/>
      <c r="C7" s="8"/>
      <c r="D7" s="11" t="s">
        <v>11</v>
      </c>
      <c r="E7" s="8" t="s">
        <v>12</v>
      </c>
      <c r="F7" s="8" t="s">
        <v>13</v>
      </c>
      <c r="G7" s="8" t="s">
        <v>14</v>
      </c>
      <c r="H7" s="8"/>
      <c r="I7" s="8" t="s">
        <v>15</v>
      </c>
      <c r="J7" s="8" t="s">
        <v>16</v>
      </c>
      <c r="K7" s="8" t="s">
        <v>17</v>
      </c>
    </row>
    <row r="8" ht="13.5" spans="1:11">
      <c r="A8" s="8"/>
      <c r="B8" s="8"/>
      <c r="C8" s="8"/>
      <c r="D8" s="11" t="s">
        <v>18</v>
      </c>
      <c r="E8" s="24">
        <f t="shared" ref="E8:E10" si="0">57.88*10000</f>
        <v>578800</v>
      </c>
      <c r="F8" s="24">
        <f t="shared" ref="F8:F10" si="1">57.88*10000</f>
        <v>578800</v>
      </c>
      <c r="G8" s="25">
        <v>568486</v>
      </c>
      <c r="H8" s="26"/>
      <c r="I8" s="37">
        <v>10</v>
      </c>
      <c r="J8" s="38">
        <f>G8/F8</f>
        <v>0.982180373185902</v>
      </c>
      <c r="K8" s="35">
        <f>I8*J8</f>
        <v>9.82180373185902</v>
      </c>
    </row>
    <row r="9" ht="13.5" spans="1:11">
      <c r="A9" s="8"/>
      <c r="B9" s="8"/>
      <c r="C9" s="8"/>
      <c r="D9" s="11" t="s">
        <v>19</v>
      </c>
      <c r="E9" s="24">
        <f t="shared" si="0"/>
        <v>578800</v>
      </c>
      <c r="F9" s="24">
        <f t="shared" si="1"/>
        <v>578800</v>
      </c>
      <c r="G9" s="25">
        <v>568486</v>
      </c>
      <c r="H9" s="26"/>
      <c r="I9" s="8" t="s">
        <v>20</v>
      </c>
      <c r="J9" s="8" t="s">
        <v>20</v>
      </c>
      <c r="K9" s="8" t="s">
        <v>20</v>
      </c>
    </row>
    <row r="10" ht="13.5" spans="1:11">
      <c r="A10" s="8"/>
      <c r="B10" s="8"/>
      <c r="C10" s="8"/>
      <c r="D10" s="11" t="s">
        <v>21</v>
      </c>
      <c r="E10" s="24">
        <f t="shared" si="0"/>
        <v>578800</v>
      </c>
      <c r="F10" s="24">
        <f t="shared" si="1"/>
        <v>578800</v>
      </c>
      <c r="G10" s="25">
        <v>568486</v>
      </c>
      <c r="H10" s="26"/>
      <c r="I10" s="8" t="s">
        <v>20</v>
      </c>
      <c r="J10" s="8" t="s">
        <v>20</v>
      </c>
      <c r="K10" s="8" t="s">
        <v>20</v>
      </c>
    </row>
    <row r="11" ht="13.5" spans="1:11">
      <c r="A11" s="8"/>
      <c r="B11" s="8"/>
      <c r="C11" s="8"/>
      <c r="D11" s="11" t="s">
        <v>22</v>
      </c>
      <c r="E11" s="56"/>
      <c r="F11" s="56"/>
      <c r="G11" s="57"/>
      <c r="H11" s="58"/>
      <c r="I11" s="8" t="s">
        <v>20</v>
      </c>
      <c r="J11" s="8" t="s">
        <v>20</v>
      </c>
      <c r="K11" s="8" t="s">
        <v>20</v>
      </c>
    </row>
    <row r="12" ht="13.5" spans="1:11">
      <c r="A12" s="8"/>
      <c r="B12" s="8"/>
      <c r="C12" s="8"/>
      <c r="D12" s="11" t="s">
        <v>23</v>
      </c>
      <c r="E12" s="27"/>
      <c r="F12" s="27"/>
      <c r="G12" s="27"/>
      <c r="H12" s="27"/>
      <c r="I12" s="8" t="s">
        <v>20</v>
      </c>
      <c r="J12" s="8" t="s">
        <v>20</v>
      </c>
      <c r="K12" s="8" t="s">
        <v>20</v>
      </c>
    </row>
    <row r="13" spans="1:11">
      <c r="A13" s="8" t="s">
        <v>24</v>
      </c>
      <c r="B13" s="8" t="s">
        <v>25</v>
      </c>
      <c r="C13" s="8"/>
      <c r="D13" s="8"/>
      <c r="E13" s="8"/>
      <c r="F13" s="8" t="s">
        <v>26</v>
      </c>
      <c r="G13" s="8"/>
      <c r="H13" s="8"/>
      <c r="I13" s="8"/>
      <c r="J13" s="8"/>
      <c r="K13" s="8"/>
    </row>
    <row r="14" ht="108" customHeight="1" spans="1:11">
      <c r="A14" s="8"/>
      <c r="B14" s="12" t="s">
        <v>27</v>
      </c>
      <c r="C14" s="12"/>
      <c r="D14" s="12"/>
      <c r="E14" s="12"/>
      <c r="F14" s="12" t="s">
        <v>28</v>
      </c>
      <c r="G14" s="12"/>
      <c r="H14" s="12"/>
      <c r="I14" s="12"/>
      <c r="J14" s="12"/>
      <c r="K14" s="12"/>
    </row>
    <row r="15" ht="30" customHeight="1" spans="1:11">
      <c r="A15" s="13" t="s">
        <v>29</v>
      </c>
      <c r="B15" s="8" t="s">
        <v>30</v>
      </c>
      <c r="C15" s="8" t="s">
        <v>31</v>
      </c>
      <c r="D15" s="8" t="s">
        <v>32</v>
      </c>
      <c r="E15" s="8" t="s">
        <v>33</v>
      </c>
      <c r="F15" s="8" t="s">
        <v>34</v>
      </c>
      <c r="G15" s="8" t="s">
        <v>15</v>
      </c>
      <c r="H15" s="8" t="s">
        <v>17</v>
      </c>
      <c r="I15" s="8" t="s">
        <v>35</v>
      </c>
      <c r="J15" s="8"/>
      <c r="K15" s="8"/>
    </row>
    <row r="16" ht="30" customHeight="1" spans="1:11">
      <c r="A16" s="13"/>
      <c r="B16" s="14" t="s">
        <v>36</v>
      </c>
      <c r="C16" s="15" t="s">
        <v>37</v>
      </c>
      <c r="D16" s="18" t="s">
        <v>38</v>
      </c>
      <c r="E16" s="31">
        <v>1</v>
      </c>
      <c r="F16" s="31">
        <v>1</v>
      </c>
      <c r="G16" s="8">
        <v>15</v>
      </c>
      <c r="H16" s="8">
        <v>15</v>
      </c>
      <c r="I16" s="11"/>
      <c r="J16" s="11"/>
      <c r="K16" s="11"/>
    </row>
    <row r="17" ht="30" customHeight="1" spans="1:11">
      <c r="A17" s="13"/>
      <c r="B17" s="14"/>
      <c r="C17" s="14" t="s">
        <v>39</v>
      </c>
      <c r="D17" s="18" t="s">
        <v>40</v>
      </c>
      <c r="E17" s="31">
        <v>1</v>
      </c>
      <c r="F17" s="31">
        <v>1</v>
      </c>
      <c r="G17" s="8">
        <v>15</v>
      </c>
      <c r="H17" s="8">
        <v>15</v>
      </c>
      <c r="I17" s="11"/>
      <c r="J17" s="11"/>
      <c r="K17" s="11"/>
    </row>
    <row r="18" ht="30" customHeight="1" spans="1:11">
      <c r="A18" s="13"/>
      <c r="B18" s="14"/>
      <c r="C18" s="14" t="s">
        <v>41</v>
      </c>
      <c r="D18" s="18" t="s">
        <v>42</v>
      </c>
      <c r="E18" s="31">
        <v>1</v>
      </c>
      <c r="F18" s="31">
        <v>1</v>
      </c>
      <c r="G18" s="8">
        <v>10</v>
      </c>
      <c r="H18" s="8">
        <v>10</v>
      </c>
      <c r="I18" s="11"/>
      <c r="J18" s="11"/>
      <c r="K18" s="11"/>
    </row>
    <row r="19" ht="30" customHeight="1" spans="1:11">
      <c r="A19" s="13"/>
      <c r="B19" s="14"/>
      <c r="C19" s="14" t="s">
        <v>43</v>
      </c>
      <c r="D19" s="18" t="s">
        <v>44</v>
      </c>
      <c r="E19" s="28" t="s">
        <v>45</v>
      </c>
      <c r="F19" s="33">
        <v>0.9822</v>
      </c>
      <c r="G19" s="8">
        <v>10</v>
      </c>
      <c r="H19" s="8">
        <v>10</v>
      </c>
      <c r="I19" s="11"/>
      <c r="J19" s="11"/>
      <c r="K19" s="11"/>
    </row>
    <row r="20" ht="30" customHeight="1" spans="1:11">
      <c r="A20" s="13"/>
      <c r="B20" s="14" t="s">
        <v>46</v>
      </c>
      <c r="C20" s="14" t="s">
        <v>47</v>
      </c>
      <c r="D20" s="16" t="s">
        <v>48</v>
      </c>
      <c r="E20" s="16" t="s">
        <v>49</v>
      </c>
      <c r="F20" s="31">
        <v>0.9</v>
      </c>
      <c r="G20" s="8">
        <v>20</v>
      </c>
      <c r="H20" s="8">
        <v>20</v>
      </c>
      <c r="I20" s="60"/>
      <c r="J20" s="61"/>
      <c r="K20" s="62"/>
    </row>
    <row r="21" ht="30" customHeight="1" spans="1:11">
      <c r="A21" s="13"/>
      <c r="B21" s="14"/>
      <c r="C21" s="14" t="s">
        <v>50</v>
      </c>
      <c r="D21" s="18" t="s">
        <v>51</v>
      </c>
      <c r="E21" s="34" t="s">
        <v>52</v>
      </c>
      <c r="F21" s="28" t="s">
        <v>53</v>
      </c>
      <c r="G21" s="8">
        <v>10</v>
      </c>
      <c r="H21" s="8">
        <v>10</v>
      </c>
      <c r="I21" s="11"/>
      <c r="J21" s="11"/>
      <c r="K21" s="11"/>
    </row>
    <row r="22" ht="30" customHeight="1" spans="1:11">
      <c r="A22" s="13"/>
      <c r="B22" s="14" t="s">
        <v>54</v>
      </c>
      <c r="C22" s="14" t="s">
        <v>55</v>
      </c>
      <c r="D22" s="18" t="s">
        <v>56</v>
      </c>
      <c r="E22" s="31" t="s">
        <v>57</v>
      </c>
      <c r="F22" s="59">
        <v>0.95</v>
      </c>
      <c r="G22" s="8">
        <v>10</v>
      </c>
      <c r="H22" s="8">
        <v>10</v>
      </c>
      <c r="I22" s="11"/>
      <c r="J22" s="11"/>
      <c r="K22" s="11"/>
    </row>
    <row r="23" ht="30" customHeight="1" spans="1:11">
      <c r="A23" s="8" t="s">
        <v>58</v>
      </c>
      <c r="B23" s="8"/>
      <c r="C23" s="8"/>
      <c r="D23" s="8"/>
      <c r="E23" s="8"/>
      <c r="F23" s="8"/>
      <c r="G23" s="8">
        <v>100</v>
      </c>
      <c r="H23" s="35">
        <f>SUM(H16:H22)+K8</f>
        <v>99.821803731859</v>
      </c>
      <c r="I23" s="11" t="s">
        <v>59</v>
      </c>
      <c r="J23" s="11"/>
      <c r="K23" s="11"/>
    </row>
    <row r="24" ht="175" customHeight="1" spans="1:11">
      <c r="A24" s="8" t="s">
        <v>60</v>
      </c>
      <c r="B24" s="11" t="s">
        <v>61</v>
      </c>
      <c r="C24" s="55"/>
      <c r="D24" s="55"/>
      <c r="E24" s="55"/>
      <c r="F24" s="55"/>
      <c r="G24" s="55"/>
      <c r="H24" s="55"/>
      <c r="I24" s="55"/>
      <c r="J24" s="55"/>
      <c r="K24" s="55"/>
    </row>
    <row r="25" ht="14.45" customHeight="1" spans="1:11">
      <c r="A25" s="21"/>
      <c r="B25" s="22" t="s">
        <v>62</v>
      </c>
      <c r="C25" s="22"/>
      <c r="D25" s="22"/>
      <c r="E25" s="36" t="s">
        <v>63</v>
      </c>
      <c r="F25" s="36"/>
      <c r="G25" s="36"/>
      <c r="H25" s="36"/>
      <c r="I25" s="36"/>
      <c r="J25" s="36"/>
      <c r="K25" s="36"/>
    </row>
    <row r="26" ht="125.1" customHeight="1" spans="1:12">
      <c r="A26" s="23" t="s">
        <v>64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44"/>
    </row>
  </sheetData>
  <mergeCells count="39">
    <mergeCell ref="A2:K2"/>
    <mergeCell ref="A3:K3"/>
    <mergeCell ref="A4:C4"/>
    <mergeCell ref="E4:G4"/>
    <mergeCell ref="H4:K4"/>
    <mergeCell ref="A5:C5"/>
    <mergeCell ref="D5:K5"/>
    <mergeCell ref="A6:C6"/>
    <mergeCell ref="D6:E6"/>
    <mergeCell ref="G6:K6"/>
    <mergeCell ref="G7:H7"/>
    <mergeCell ref="G8:H8"/>
    <mergeCell ref="G9:H9"/>
    <mergeCell ref="G10:H10"/>
    <mergeCell ref="G11:H11"/>
    <mergeCell ref="G12:H12"/>
    <mergeCell ref="B13:E13"/>
    <mergeCell ref="F13:K13"/>
    <mergeCell ref="B14:E14"/>
    <mergeCell ref="F14:K14"/>
    <mergeCell ref="I15:K15"/>
    <mergeCell ref="I16:K16"/>
    <mergeCell ref="I17:K17"/>
    <mergeCell ref="I18:K18"/>
    <mergeCell ref="I19:K19"/>
    <mergeCell ref="I20:K20"/>
    <mergeCell ref="I21:K21"/>
    <mergeCell ref="I22:K22"/>
    <mergeCell ref="A23:F23"/>
    <mergeCell ref="I23:K23"/>
    <mergeCell ref="B24:K24"/>
    <mergeCell ref="B25:D25"/>
    <mergeCell ref="E25:K25"/>
    <mergeCell ref="A26:K26"/>
    <mergeCell ref="A13:A14"/>
    <mergeCell ref="A15:A22"/>
    <mergeCell ref="B16:B19"/>
    <mergeCell ref="B20:B21"/>
    <mergeCell ref="A7:C12"/>
  </mergeCells>
  <pageMargins left="0.629861111111111" right="0.314583333333333" top="1" bottom="1" header="0.5" footer="0.5"/>
  <pageSetup paperSize="9" scale="73" orientation="portrait"/>
  <headerFooter/>
  <ignoredErrors>
    <ignoredError sqref="E8:F10 H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topLeftCell="A12" workbookViewId="0">
      <selection activeCell="D22" sqref="$A1:$XFD1048576"/>
    </sheetView>
  </sheetViews>
  <sheetFormatPr defaultColWidth="9" defaultRowHeight="14.1" customHeight="1"/>
  <cols>
    <col min="1" max="1" width="5.75" style="3" customWidth="1"/>
    <col min="2" max="3" width="10.75" style="3" customWidth="1"/>
    <col min="4" max="4" width="23.775" style="3" customWidth="1"/>
    <col min="5" max="5" width="14.75" style="3" customWidth="1"/>
    <col min="6" max="6" width="16.4416666666667" style="3" customWidth="1"/>
    <col min="7" max="8" width="8.75" style="3" customWidth="1"/>
    <col min="9" max="11" width="7.75" style="3" customWidth="1"/>
    <col min="12" max="12" width="9.13333333333333" style="2" customWidth="1"/>
    <col min="13" max="16384" width="9" style="2"/>
  </cols>
  <sheetData>
    <row r="1" customHeight="1" spans="1:1">
      <c r="A1" s="4"/>
    </row>
    <row r="2" ht="23.1" customHeight="1" spans="1:11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customHeight="1" spans="1:11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ht="13.5" spans="1:11">
      <c r="A4" s="7" t="s">
        <v>2</v>
      </c>
      <c r="B4" s="7"/>
      <c r="C4" s="7"/>
      <c r="D4" s="7"/>
      <c r="E4" s="7"/>
      <c r="F4" s="7"/>
      <c r="G4" s="7"/>
      <c r="H4" s="7" t="s">
        <v>3</v>
      </c>
      <c r="I4" s="7"/>
      <c r="J4" s="7"/>
      <c r="K4" s="7"/>
    </row>
    <row r="5" ht="13.5" spans="1:11">
      <c r="A5" s="8" t="s">
        <v>4</v>
      </c>
      <c r="B5" s="8"/>
      <c r="C5" s="8"/>
      <c r="D5" s="9" t="s">
        <v>65</v>
      </c>
      <c r="E5" s="9"/>
      <c r="F5" s="9"/>
      <c r="G5" s="9"/>
      <c r="H5" s="9"/>
      <c r="I5" s="9"/>
      <c r="J5" s="9"/>
      <c r="K5" s="9"/>
    </row>
    <row r="6" ht="13.5" spans="1:11">
      <c r="A6" s="8" t="s">
        <v>6</v>
      </c>
      <c r="B6" s="8"/>
      <c r="C6" s="8"/>
      <c r="D6" s="10" t="s">
        <v>7</v>
      </c>
      <c r="E6" s="10"/>
      <c r="F6" s="8" t="s">
        <v>8</v>
      </c>
      <c r="G6" s="10" t="s">
        <v>9</v>
      </c>
      <c r="H6" s="10"/>
      <c r="I6" s="10"/>
      <c r="J6" s="10"/>
      <c r="K6" s="10"/>
    </row>
    <row r="7" ht="13.5" spans="1:11">
      <c r="A7" s="8" t="s">
        <v>10</v>
      </c>
      <c r="B7" s="8"/>
      <c r="C7" s="8"/>
      <c r="D7" s="11" t="s">
        <v>11</v>
      </c>
      <c r="E7" s="8" t="s">
        <v>12</v>
      </c>
      <c r="F7" s="8" t="s">
        <v>13</v>
      </c>
      <c r="G7" s="8" t="s">
        <v>14</v>
      </c>
      <c r="H7" s="8"/>
      <c r="I7" s="8" t="s">
        <v>15</v>
      </c>
      <c r="J7" s="8" t="s">
        <v>16</v>
      </c>
      <c r="K7" s="8" t="s">
        <v>17</v>
      </c>
    </row>
    <row r="8" ht="13.5" spans="1:11">
      <c r="A8" s="8"/>
      <c r="B8" s="8"/>
      <c r="C8" s="8"/>
      <c r="D8" s="11" t="s">
        <v>18</v>
      </c>
      <c r="E8" s="24">
        <f t="shared" ref="E8:E10" si="0">50*10000</f>
        <v>500000</v>
      </c>
      <c r="F8" s="24">
        <f t="shared" ref="F8:F10" si="1">50*10000</f>
        <v>500000</v>
      </c>
      <c r="G8" s="25">
        <f t="shared" ref="G8:G10" si="2">3.6*10000</f>
        <v>36000</v>
      </c>
      <c r="H8" s="26"/>
      <c r="I8" s="37">
        <v>10</v>
      </c>
      <c r="J8" s="38">
        <f>G8/F8</f>
        <v>0.072</v>
      </c>
      <c r="K8" s="35">
        <f>I8*J8</f>
        <v>0.72</v>
      </c>
    </row>
    <row r="9" ht="13.5" spans="1:11">
      <c r="A9" s="8"/>
      <c r="B9" s="8"/>
      <c r="C9" s="8"/>
      <c r="D9" s="11" t="s">
        <v>19</v>
      </c>
      <c r="E9" s="24">
        <f t="shared" si="0"/>
        <v>500000</v>
      </c>
      <c r="F9" s="24">
        <f t="shared" si="1"/>
        <v>500000</v>
      </c>
      <c r="G9" s="25">
        <f t="shared" si="2"/>
        <v>36000</v>
      </c>
      <c r="H9" s="26"/>
      <c r="I9" s="8" t="s">
        <v>20</v>
      </c>
      <c r="J9" s="8" t="s">
        <v>20</v>
      </c>
      <c r="K9" s="8" t="s">
        <v>20</v>
      </c>
    </row>
    <row r="10" ht="13.5" spans="1:11">
      <c r="A10" s="8"/>
      <c r="B10" s="8"/>
      <c r="C10" s="8"/>
      <c r="D10" s="11" t="s">
        <v>21</v>
      </c>
      <c r="E10" s="24">
        <f t="shared" si="0"/>
        <v>500000</v>
      </c>
      <c r="F10" s="24">
        <f t="shared" si="1"/>
        <v>500000</v>
      </c>
      <c r="G10" s="25">
        <f t="shared" si="2"/>
        <v>36000</v>
      </c>
      <c r="H10" s="26"/>
      <c r="I10" s="8" t="s">
        <v>20</v>
      </c>
      <c r="J10" s="8" t="s">
        <v>20</v>
      </c>
      <c r="K10" s="8" t="s">
        <v>20</v>
      </c>
    </row>
    <row r="11" ht="13.5" spans="1:11">
      <c r="A11" s="8"/>
      <c r="B11" s="8"/>
      <c r="C11" s="8"/>
      <c r="D11" s="11" t="s">
        <v>22</v>
      </c>
      <c r="E11" s="27"/>
      <c r="F11" s="27"/>
      <c r="G11" s="27"/>
      <c r="H11" s="27"/>
      <c r="I11" s="8" t="s">
        <v>20</v>
      </c>
      <c r="J11" s="8" t="s">
        <v>20</v>
      </c>
      <c r="K11" s="8" t="s">
        <v>20</v>
      </c>
    </row>
    <row r="12" ht="13.5" spans="1:11">
      <c r="A12" s="8"/>
      <c r="B12" s="8"/>
      <c r="C12" s="8"/>
      <c r="D12" s="11" t="s">
        <v>23</v>
      </c>
      <c r="E12" s="27"/>
      <c r="F12" s="27"/>
      <c r="G12" s="27"/>
      <c r="H12" s="27"/>
      <c r="I12" s="8" t="s">
        <v>20</v>
      </c>
      <c r="J12" s="8" t="s">
        <v>20</v>
      </c>
      <c r="K12" s="8" t="s">
        <v>20</v>
      </c>
    </row>
    <row r="13" ht="13.5" spans="1:11">
      <c r="A13" s="8" t="s">
        <v>24</v>
      </c>
      <c r="B13" s="8" t="s">
        <v>25</v>
      </c>
      <c r="C13" s="8"/>
      <c r="D13" s="8"/>
      <c r="E13" s="8"/>
      <c r="F13" s="8" t="s">
        <v>26</v>
      </c>
      <c r="G13" s="8"/>
      <c r="H13" s="8"/>
      <c r="I13" s="8"/>
      <c r="J13" s="8"/>
      <c r="K13" s="8"/>
    </row>
    <row r="14" ht="133" customHeight="1" spans="1:11">
      <c r="A14" s="8"/>
      <c r="B14" s="12" t="s">
        <v>66</v>
      </c>
      <c r="C14" s="12"/>
      <c r="D14" s="12"/>
      <c r="E14" s="12"/>
      <c r="F14" s="12" t="s">
        <v>67</v>
      </c>
      <c r="G14" s="12"/>
      <c r="H14" s="12"/>
      <c r="I14" s="12"/>
      <c r="J14" s="12"/>
      <c r="K14" s="12"/>
    </row>
    <row r="15" ht="30" customHeight="1" spans="1:11">
      <c r="A15" s="13" t="s">
        <v>29</v>
      </c>
      <c r="B15" s="8" t="s">
        <v>30</v>
      </c>
      <c r="C15" s="8" t="s">
        <v>31</v>
      </c>
      <c r="D15" s="8" t="s">
        <v>32</v>
      </c>
      <c r="E15" s="8" t="s">
        <v>33</v>
      </c>
      <c r="F15" s="8" t="s">
        <v>34</v>
      </c>
      <c r="G15" s="8" t="s">
        <v>15</v>
      </c>
      <c r="H15" s="8" t="s">
        <v>17</v>
      </c>
      <c r="I15" s="8" t="s">
        <v>35</v>
      </c>
      <c r="J15" s="8"/>
      <c r="K15" s="8"/>
    </row>
    <row r="16" ht="30" customHeight="1" spans="1:11">
      <c r="A16" s="13"/>
      <c r="B16" s="14" t="s">
        <v>36</v>
      </c>
      <c r="C16" s="15" t="s">
        <v>37</v>
      </c>
      <c r="D16" s="16" t="s">
        <v>68</v>
      </c>
      <c r="E16" s="53" t="s">
        <v>69</v>
      </c>
      <c r="F16" s="53" t="s">
        <v>70</v>
      </c>
      <c r="G16" s="52">
        <v>15</v>
      </c>
      <c r="H16" s="52">
        <v>15</v>
      </c>
      <c r="I16" s="11"/>
      <c r="J16" s="11"/>
      <c r="K16" s="11"/>
    </row>
    <row r="17" ht="30" customHeight="1" spans="1:11">
      <c r="A17" s="13"/>
      <c r="B17" s="14"/>
      <c r="C17" s="47"/>
      <c r="D17" s="16" t="s">
        <v>71</v>
      </c>
      <c r="E17" s="28" t="s">
        <v>72</v>
      </c>
      <c r="F17" s="28" t="s">
        <v>73</v>
      </c>
      <c r="G17" s="52">
        <v>15</v>
      </c>
      <c r="H17" s="52">
        <v>15</v>
      </c>
      <c r="I17" s="11"/>
      <c r="J17" s="11"/>
      <c r="K17" s="11"/>
    </row>
    <row r="18" ht="30" customHeight="1" spans="1:11">
      <c r="A18" s="13"/>
      <c r="B18" s="14"/>
      <c r="C18" s="15" t="s">
        <v>39</v>
      </c>
      <c r="D18" s="18" t="s">
        <v>74</v>
      </c>
      <c r="E18" s="31">
        <v>1</v>
      </c>
      <c r="F18" s="51">
        <v>1</v>
      </c>
      <c r="G18" s="52">
        <v>10</v>
      </c>
      <c r="H18" s="52">
        <v>10</v>
      </c>
      <c r="I18" s="39"/>
      <c r="J18" s="40"/>
      <c r="K18" s="41"/>
    </row>
    <row r="19" ht="30" customHeight="1" spans="1:11">
      <c r="A19" s="13"/>
      <c r="B19" s="14"/>
      <c r="C19" s="14" t="s">
        <v>41</v>
      </c>
      <c r="D19" s="18" t="s">
        <v>75</v>
      </c>
      <c r="E19" s="31">
        <v>1</v>
      </c>
      <c r="F19" s="31">
        <v>1</v>
      </c>
      <c r="G19" s="52">
        <v>5</v>
      </c>
      <c r="H19" s="52">
        <v>5</v>
      </c>
      <c r="I19" s="11"/>
      <c r="J19" s="11"/>
      <c r="K19" s="11"/>
    </row>
    <row r="20" ht="30" customHeight="1" spans="1:11">
      <c r="A20" s="13"/>
      <c r="B20" s="14"/>
      <c r="C20" s="14" t="s">
        <v>43</v>
      </c>
      <c r="D20" s="16" t="s">
        <v>76</v>
      </c>
      <c r="E20" s="31">
        <v>1</v>
      </c>
      <c r="F20" s="33">
        <v>0.072</v>
      </c>
      <c r="G20" s="52">
        <v>5</v>
      </c>
      <c r="H20" s="52">
        <v>5</v>
      </c>
      <c r="I20" s="11"/>
      <c r="J20" s="11"/>
      <c r="K20" s="11"/>
    </row>
    <row r="21" ht="30" customHeight="1" spans="1:11">
      <c r="A21" s="13"/>
      <c r="B21" s="15" t="s">
        <v>46</v>
      </c>
      <c r="C21" s="14" t="s">
        <v>47</v>
      </c>
      <c r="D21" s="18" t="s">
        <v>77</v>
      </c>
      <c r="E21" s="31">
        <v>1</v>
      </c>
      <c r="F21" s="51">
        <v>1</v>
      </c>
      <c r="G21" s="52">
        <v>20</v>
      </c>
      <c r="H21" s="52">
        <v>20</v>
      </c>
      <c r="I21" s="11"/>
      <c r="J21" s="11"/>
      <c r="K21" s="11"/>
    </row>
    <row r="22" ht="30" customHeight="1" spans="1:11">
      <c r="A22" s="13"/>
      <c r="B22" s="17"/>
      <c r="C22" s="16" t="s">
        <v>50</v>
      </c>
      <c r="D22" s="16" t="s">
        <v>78</v>
      </c>
      <c r="E22" s="16" t="s">
        <v>79</v>
      </c>
      <c r="F22" s="51" t="s">
        <v>80</v>
      </c>
      <c r="G22" s="52">
        <v>10</v>
      </c>
      <c r="H22" s="52">
        <v>10</v>
      </c>
      <c r="I22" s="11"/>
      <c r="J22" s="11"/>
      <c r="K22" s="11"/>
    </row>
    <row r="23" ht="30" customHeight="1" spans="1:11">
      <c r="A23" s="13"/>
      <c r="B23" s="14" t="s">
        <v>54</v>
      </c>
      <c r="C23" s="14" t="s">
        <v>55</v>
      </c>
      <c r="D23" s="18" t="s">
        <v>81</v>
      </c>
      <c r="E23" s="53" t="s">
        <v>49</v>
      </c>
      <c r="F23" s="51">
        <v>0.9</v>
      </c>
      <c r="G23" s="52">
        <v>10</v>
      </c>
      <c r="H23" s="52">
        <v>10</v>
      </c>
      <c r="I23" s="11"/>
      <c r="J23" s="11"/>
      <c r="K23" s="11"/>
    </row>
    <row r="24" ht="30" customHeight="1" spans="1:11">
      <c r="A24" s="8" t="s">
        <v>58</v>
      </c>
      <c r="B24" s="8"/>
      <c r="C24" s="8"/>
      <c r="D24" s="8"/>
      <c r="E24" s="8"/>
      <c r="F24" s="8"/>
      <c r="G24" s="8"/>
      <c r="H24" s="35">
        <f>SUM(H16:H23)+K8</f>
        <v>90.72</v>
      </c>
      <c r="I24" s="11" t="s">
        <v>59</v>
      </c>
      <c r="J24" s="11"/>
      <c r="K24" s="11"/>
    </row>
    <row r="25" ht="112" customHeight="1" spans="1:11">
      <c r="A25" s="8" t="s">
        <v>60</v>
      </c>
      <c r="B25" s="48" t="s">
        <v>82</v>
      </c>
      <c r="C25" s="49"/>
      <c r="D25" s="49"/>
      <c r="E25" s="49"/>
      <c r="F25" s="49"/>
      <c r="G25" s="49"/>
      <c r="H25" s="49"/>
      <c r="I25" s="49"/>
      <c r="J25" s="49"/>
      <c r="K25" s="49"/>
    </row>
    <row r="26" ht="14.45" customHeight="1" spans="1:11">
      <c r="A26" s="21"/>
      <c r="B26" s="22" t="s">
        <v>62</v>
      </c>
      <c r="C26" s="22"/>
      <c r="D26" s="22"/>
      <c r="E26" s="36" t="s">
        <v>63</v>
      </c>
      <c r="F26" s="36"/>
      <c r="G26" s="36"/>
      <c r="H26" s="36"/>
      <c r="I26" s="36"/>
      <c r="J26" s="36"/>
      <c r="K26" s="36"/>
    </row>
    <row r="27" s="2" customFormat="1" ht="125.1" customHeight="1" spans="1:12">
      <c r="A27" s="23" t="s">
        <v>64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44"/>
    </row>
  </sheetData>
  <mergeCells count="41">
    <mergeCell ref="A2:K2"/>
    <mergeCell ref="A3:K3"/>
    <mergeCell ref="A4:C4"/>
    <mergeCell ref="E4:G4"/>
    <mergeCell ref="H4:K4"/>
    <mergeCell ref="A5:C5"/>
    <mergeCell ref="D5:K5"/>
    <mergeCell ref="A6:C6"/>
    <mergeCell ref="D6:E6"/>
    <mergeCell ref="G6:K6"/>
    <mergeCell ref="G7:H7"/>
    <mergeCell ref="G8:H8"/>
    <mergeCell ref="G9:H9"/>
    <mergeCell ref="G10:H10"/>
    <mergeCell ref="G11:H11"/>
    <mergeCell ref="G12:H12"/>
    <mergeCell ref="B13:E13"/>
    <mergeCell ref="F13:K13"/>
    <mergeCell ref="B14:E14"/>
    <mergeCell ref="F14:K14"/>
    <mergeCell ref="I15:K15"/>
    <mergeCell ref="I16:K16"/>
    <mergeCell ref="I17:K17"/>
    <mergeCell ref="I18:K18"/>
    <mergeCell ref="I19:K19"/>
    <mergeCell ref="I20:K20"/>
    <mergeCell ref="I21:K21"/>
    <mergeCell ref="I22:K22"/>
    <mergeCell ref="I23:K23"/>
    <mergeCell ref="A24:F24"/>
    <mergeCell ref="I24:K24"/>
    <mergeCell ref="B25:K25"/>
    <mergeCell ref="B26:D26"/>
    <mergeCell ref="E26:K26"/>
    <mergeCell ref="A27:K27"/>
    <mergeCell ref="A13:A14"/>
    <mergeCell ref="A15:A23"/>
    <mergeCell ref="B16:B20"/>
    <mergeCell ref="B21:B22"/>
    <mergeCell ref="C16:C17"/>
    <mergeCell ref="A7:C12"/>
  </mergeCells>
  <pageMargins left="0.629861111111111" right="0.354166666666667" top="1" bottom="1" header="0.5" footer="0.5"/>
  <pageSetup paperSize="9" scale="73" orientation="portrait"/>
  <headerFooter/>
  <ignoredErrors>
    <ignoredError sqref="E8:H10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tabSelected="1" workbookViewId="0">
      <selection activeCell="D17" sqref="D17"/>
    </sheetView>
  </sheetViews>
  <sheetFormatPr defaultColWidth="9" defaultRowHeight="14.1" customHeight="1"/>
  <cols>
    <col min="1" max="1" width="5.75" style="3" customWidth="1"/>
    <col min="2" max="3" width="10.75" style="3" customWidth="1"/>
    <col min="4" max="4" width="24.775" style="3" customWidth="1"/>
    <col min="5" max="5" width="14.75" style="3" customWidth="1"/>
    <col min="6" max="6" width="15.8916666666667" style="3" customWidth="1"/>
    <col min="7" max="8" width="8.75" style="3" customWidth="1"/>
    <col min="9" max="10" width="7.75" style="3" customWidth="1"/>
    <col min="11" max="11" width="9.44166666666667" style="3" customWidth="1"/>
    <col min="12" max="12" width="9.13333333333333" style="2" customWidth="1"/>
    <col min="13" max="32" width="9" style="2"/>
    <col min="33" max="16384" width="24.225" style="2"/>
  </cols>
  <sheetData>
    <row r="1" customHeight="1" spans="1:1">
      <c r="A1" s="4"/>
    </row>
    <row r="2" ht="23.1" customHeight="1" spans="1:11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customHeight="1" spans="1:11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ht="13.5" spans="1:11">
      <c r="A4" s="7" t="s">
        <v>2</v>
      </c>
      <c r="B4" s="7"/>
      <c r="C4" s="7"/>
      <c r="D4" s="7"/>
      <c r="E4" s="7"/>
      <c r="F4" s="7"/>
      <c r="G4" s="7"/>
      <c r="H4" s="7" t="s">
        <v>3</v>
      </c>
      <c r="I4" s="7"/>
      <c r="J4" s="7"/>
      <c r="K4" s="7"/>
    </row>
    <row r="5" ht="13.5" spans="1:11">
      <c r="A5" s="8" t="s">
        <v>4</v>
      </c>
      <c r="B5" s="8"/>
      <c r="C5" s="8"/>
      <c r="D5" s="9" t="s">
        <v>83</v>
      </c>
      <c r="E5" s="9"/>
      <c r="F5" s="9"/>
      <c r="G5" s="9"/>
      <c r="H5" s="9"/>
      <c r="I5" s="9"/>
      <c r="J5" s="9"/>
      <c r="K5" s="9"/>
    </row>
    <row r="6" ht="13.5" spans="1:11">
      <c r="A6" s="8" t="s">
        <v>6</v>
      </c>
      <c r="B6" s="8"/>
      <c r="C6" s="8"/>
      <c r="D6" s="10" t="s">
        <v>7</v>
      </c>
      <c r="E6" s="10"/>
      <c r="F6" s="8" t="s">
        <v>8</v>
      </c>
      <c r="G6" s="10" t="s">
        <v>9</v>
      </c>
      <c r="H6" s="10"/>
      <c r="I6" s="10"/>
      <c r="J6" s="10"/>
      <c r="K6" s="10"/>
    </row>
    <row r="7" ht="13.5" spans="1:11">
      <c r="A7" s="8" t="s">
        <v>10</v>
      </c>
      <c r="B7" s="8"/>
      <c r="C7" s="8"/>
      <c r="D7" s="11" t="s">
        <v>11</v>
      </c>
      <c r="E7" s="8" t="s">
        <v>12</v>
      </c>
      <c r="F7" s="8" t="s">
        <v>13</v>
      </c>
      <c r="G7" s="8" t="s">
        <v>14</v>
      </c>
      <c r="H7" s="8"/>
      <c r="I7" s="8" t="s">
        <v>15</v>
      </c>
      <c r="J7" s="8" t="s">
        <v>16</v>
      </c>
      <c r="K7" s="8" t="s">
        <v>17</v>
      </c>
    </row>
    <row r="8" ht="13.5" spans="1:11">
      <c r="A8" s="8"/>
      <c r="B8" s="8"/>
      <c r="C8" s="8"/>
      <c r="D8" s="11" t="s">
        <v>18</v>
      </c>
      <c r="E8" s="24">
        <f t="shared" ref="E8:E10" si="0">50*10000</f>
        <v>500000</v>
      </c>
      <c r="F8" s="24">
        <f t="shared" ref="F8:F10" si="1">50*10000</f>
        <v>500000</v>
      </c>
      <c r="G8" s="25">
        <v>424620</v>
      </c>
      <c r="H8" s="26"/>
      <c r="I8" s="8" t="s">
        <v>84</v>
      </c>
      <c r="J8" s="38">
        <f>G8/F8</f>
        <v>0.84924</v>
      </c>
      <c r="K8" s="35">
        <f>I8*J8</f>
        <v>8.4924</v>
      </c>
    </row>
    <row r="9" ht="13.5" spans="1:11">
      <c r="A9" s="8"/>
      <c r="B9" s="8"/>
      <c r="C9" s="8"/>
      <c r="D9" s="11" t="s">
        <v>19</v>
      </c>
      <c r="E9" s="24">
        <f t="shared" si="0"/>
        <v>500000</v>
      </c>
      <c r="F9" s="24">
        <f t="shared" si="1"/>
        <v>500000</v>
      </c>
      <c r="G9" s="25">
        <v>424620</v>
      </c>
      <c r="H9" s="26"/>
      <c r="I9" s="8" t="s">
        <v>20</v>
      </c>
      <c r="J9" s="8" t="s">
        <v>20</v>
      </c>
      <c r="K9" s="8" t="s">
        <v>20</v>
      </c>
    </row>
    <row r="10" ht="13.5" spans="1:11">
      <c r="A10" s="8"/>
      <c r="B10" s="8"/>
      <c r="C10" s="8"/>
      <c r="D10" s="11" t="s">
        <v>21</v>
      </c>
      <c r="E10" s="24">
        <f t="shared" si="0"/>
        <v>500000</v>
      </c>
      <c r="F10" s="24">
        <f t="shared" si="1"/>
        <v>500000</v>
      </c>
      <c r="G10" s="25">
        <v>424620</v>
      </c>
      <c r="H10" s="26"/>
      <c r="I10" s="8" t="s">
        <v>20</v>
      </c>
      <c r="J10" s="8" t="s">
        <v>20</v>
      </c>
      <c r="K10" s="8" t="s">
        <v>20</v>
      </c>
    </row>
    <row r="11" ht="13.5" spans="1:11">
      <c r="A11" s="8"/>
      <c r="B11" s="8"/>
      <c r="C11" s="8"/>
      <c r="D11" s="11" t="s">
        <v>22</v>
      </c>
      <c r="E11" s="27"/>
      <c r="F11" s="27"/>
      <c r="G11" s="27"/>
      <c r="H11" s="27"/>
      <c r="I11" s="8" t="s">
        <v>20</v>
      </c>
      <c r="J11" s="8" t="s">
        <v>20</v>
      </c>
      <c r="K11" s="8" t="s">
        <v>20</v>
      </c>
    </row>
    <row r="12" ht="13.5" spans="1:11">
      <c r="A12" s="8"/>
      <c r="B12" s="8"/>
      <c r="C12" s="8"/>
      <c r="D12" s="11" t="s">
        <v>23</v>
      </c>
      <c r="E12" s="27"/>
      <c r="F12" s="27"/>
      <c r="G12" s="27"/>
      <c r="H12" s="27"/>
      <c r="I12" s="8" t="s">
        <v>20</v>
      </c>
      <c r="J12" s="8" t="s">
        <v>20</v>
      </c>
      <c r="K12" s="8" t="s">
        <v>20</v>
      </c>
    </row>
    <row r="13" ht="13.5" spans="1:11">
      <c r="A13" s="8" t="s">
        <v>24</v>
      </c>
      <c r="B13" s="8" t="s">
        <v>25</v>
      </c>
      <c r="C13" s="8"/>
      <c r="D13" s="8"/>
      <c r="E13" s="8"/>
      <c r="F13" s="8" t="s">
        <v>26</v>
      </c>
      <c r="G13" s="8"/>
      <c r="H13" s="8"/>
      <c r="I13" s="8"/>
      <c r="J13" s="8"/>
      <c r="K13" s="8"/>
    </row>
    <row r="14" ht="126" customHeight="1" spans="1:11">
      <c r="A14" s="8"/>
      <c r="B14" s="45" t="s">
        <v>85</v>
      </c>
      <c r="C14" s="46"/>
      <c r="D14" s="46"/>
      <c r="E14" s="50"/>
      <c r="F14" s="12" t="s">
        <v>86</v>
      </c>
      <c r="G14" s="12"/>
      <c r="H14" s="12"/>
      <c r="I14" s="12"/>
      <c r="J14" s="12"/>
      <c r="K14" s="12"/>
    </row>
    <row r="15" ht="30" customHeight="1" spans="1:11">
      <c r="A15" s="13" t="s">
        <v>29</v>
      </c>
      <c r="B15" s="8" t="s">
        <v>30</v>
      </c>
      <c r="C15" s="8" t="s">
        <v>31</v>
      </c>
      <c r="D15" s="8" t="s">
        <v>32</v>
      </c>
      <c r="E15" s="8" t="s">
        <v>33</v>
      </c>
      <c r="F15" s="8" t="s">
        <v>34</v>
      </c>
      <c r="G15" s="8" t="s">
        <v>15</v>
      </c>
      <c r="H15" s="8" t="s">
        <v>17</v>
      </c>
      <c r="I15" s="8" t="s">
        <v>35</v>
      </c>
      <c r="J15" s="8"/>
      <c r="K15" s="8"/>
    </row>
    <row r="16" ht="30" customHeight="1" spans="1:11">
      <c r="A16" s="13"/>
      <c r="B16" s="14" t="s">
        <v>36</v>
      </c>
      <c r="C16" s="14" t="s">
        <v>37</v>
      </c>
      <c r="D16" s="18" t="s">
        <v>87</v>
      </c>
      <c r="E16" s="31">
        <v>1</v>
      </c>
      <c r="F16" s="51">
        <v>1</v>
      </c>
      <c r="G16" s="52">
        <v>10</v>
      </c>
      <c r="H16" s="52">
        <v>10</v>
      </c>
      <c r="I16" s="11"/>
      <c r="J16" s="11"/>
      <c r="K16" s="11"/>
    </row>
    <row r="17" ht="30" customHeight="1" spans="1:11">
      <c r="A17" s="13"/>
      <c r="B17" s="14"/>
      <c r="C17" s="15" t="s">
        <v>39</v>
      </c>
      <c r="D17" s="18" t="s">
        <v>88</v>
      </c>
      <c r="E17" s="31">
        <v>1</v>
      </c>
      <c r="F17" s="32">
        <v>1</v>
      </c>
      <c r="G17" s="52">
        <v>20</v>
      </c>
      <c r="H17" s="52">
        <v>20</v>
      </c>
      <c r="I17" s="39"/>
      <c r="J17" s="40"/>
      <c r="K17" s="41"/>
    </row>
    <row r="18" ht="30" customHeight="1" spans="1:11">
      <c r="A18" s="13"/>
      <c r="B18" s="14"/>
      <c r="C18" s="14" t="s">
        <v>41</v>
      </c>
      <c r="D18" s="18" t="s">
        <v>89</v>
      </c>
      <c r="E18" s="31">
        <v>1</v>
      </c>
      <c r="F18" s="31">
        <v>1</v>
      </c>
      <c r="G18" s="52">
        <v>10</v>
      </c>
      <c r="H18" s="52">
        <v>10</v>
      </c>
      <c r="I18" s="11"/>
      <c r="J18" s="11"/>
      <c r="K18" s="11"/>
    </row>
    <row r="19" ht="30" customHeight="1" spans="1:11">
      <c r="A19" s="13"/>
      <c r="B19" s="14"/>
      <c r="C19" s="14" t="s">
        <v>43</v>
      </c>
      <c r="D19" s="16" t="s">
        <v>76</v>
      </c>
      <c r="E19" s="53" t="s">
        <v>45</v>
      </c>
      <c r="F19" s="33">
        <v>0.8492</v>
      </c>
      <c r="G19" s="52">
        <v>10</v>
      </c>
      <c r="H19" s="52">
        <v>10</v>
      </c>
      <c r="I19" s="11"/>
      <c r="J19" s="11"/>
      <c r="K19" s="11"/>
    </row>
    <row r="20" ht="30" customHeight="1" spans="1:11">
      <c r="A20" s="13"/>
      <c r="B20" s="15" t="s">
        <v>46</v>
      </c>
      <c r="C20" s="15" t="s">
        <v>47</v>
      </c>
      <c r="D20" s="18" t="s">
        <v>90</v>
      </c>
      <c r="E20" s="16" t="s">
        <v>57</v>
      </c>
      <c r="F20" s="51">
        <v>0.95</v>
      </c>
      <c r="G20" s="52">
        <v>10</v>
      </c>
      <c r="H20" s="52">
        <v>10</v>
      </c>
      <c r="I20" s="39"/>
      <c r="J20" s="40"/>
      <c r="K20" s="41"/>
    </row>
    <row r="21" ht="30" customHeight="1" spans="1:11">
      <c r="A21" s="13"/>
      <c r="B21" s="47"/>
      <c r="C21" s="17"/>
      <c r="D21" s="18" t="s">
        <v>91</v>
      </c>
      <c r="E21" s="31">
        <v>1</v>
      </c>
      <c r="F21" s="51">
        <v>1</v>
      </c>
      <c r="G21" s="52">
        <v>10</v>
      </c>
      <c r="H21" s="52">
        <v>10</v>
      </c>
      <c r="I21" s="39"/>
      <c r="J21" s="40"/>
      <c r="K21" s="41"/>
    </row>
    <row r="22" ht="30" customHeight="1" spans="1:11">
      <c r="A22" s="13"/>
      <c r="B22" s="17"/>
      <c r="C22" s="16" t="s">
        <v>92</v>
      </c>
      <c r="D22" s="18" t="s">
        <v>93</v>
      </c>
      <c r="E22" s="34" t="s">
        <v>52</v>
      </c>
      <c r="F22" s="54" t="s">
        <v>94</v>
      </c>
      <c r="G22" s="52">
        <v>10</v>
      </c>
      <c r="H22" s="52">
        <v>10</v>
      </c>
      <c r="I22" s="11"/>
      <c r="J22" s="11"/>
      <c r="K22" s="11"/>
    </row>
    <row r="23" ht="30" customHeight="1" spans="1:11">
      <c r="A23" s="13"/>
      <c r="B23" s="14" t="s">
        <v>54</v>
      </c>
      <c r="C23" s="14" t="s">
        <v>55</v>
      </c>
      <c r="D23" s="18" t="s">
        <v>95</v>
      </c>
      <c r="E23" s="32" t="s">
        <v>57</v>
      </c>
      <c r="F23" s="51">
        <v>0.95</v>
      </c>
      <c r="G23" s="52">
        <v>10</v>
      </c>
      <c r="H23" s="52">
        <v>10</v>
      </c>
      <c r="I23" s="11"/>
      <c r="J23" s="11"/>
      <c r="K23" s="11"/>
    </row>
    <row r="24" ht="30" customHeight="1" spans="1:11">
      <c r="A24" s="8" t="s">
        <v>58</v>
      </c>
      <c r="B24" s="8"/>
      <c r="C24" s="8"/>
      <c r="D24" s="8"/>
      <c r="E24" s="8"/>
      <c r="F24" s="8"/>
      <c r="G24" s="8">
        <v>100</v>
      </c>
      <c r="H24" s="35">
        <f>SUM(H16:H23)+K8</f>
        <v>98.4924</v>
      </c>
      <c r="I24" s="11" t="s">
        <v>59</v>
      </c>
      <c r="J24" s="11"/>
      <c r="K24" s="11"/>
    </row>
    <row r="25" ht="108" customHeight="1" spans="1:11">
      <c r="A25" s="8" t="s">
        <v>60</v>
      </c>
      <c r="B25" s="48" t="s">
        <v>96</v>
      </c>
      <c r="C25" s="49"/>
      <c r="D25" s="49"/>
      <c r="E25" s="49"/>
      <c r="F25" s="49"/>
      <c r="G25" s="49"/>
      <c r="H25" s="49"/>
      <c r="I25" s="49"/>
      <c r="J25" s="49"/>
      <c r="K25" s="49"/>
    </row>
    <row r="26" ht="14.45" customHeight="1" spans="1:11">
      <c r="A26" s="21"/>
      <c r="B26" s="22" t="s">
        <v>62</v>
      </c>
      <c r="C26" s="22"/>
      <c r="D26" s="22"/>
      <c r="E26" s="36" t="s">
        <v>63</v>
      </c>
      <c r="F26" s="36"/>
      <c r="G26" s="36"/>
      <c r="H26" s="36"/>
      <c r="I26" s="36"/>
      <c r="J26" s="36"/>
      <c r="K26" s="36"/>
    </row>
    <row r="27" s="2" customFormat="1" ht="125.1" customHeight="1" spans="1:12">
      <c r="A27" s="23" t="s">
        <v>64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44"/>
    </row>
  </sheetData>
  <mergeCells count="41">
    <mergeCell ref="A2:K2"/>
    <mergeCell ref="A3:K3"/>
    <mergeCell ref="A4:C4"/>
    <mergeCell ref="E4:G4"/>
    <mergeCell ref="H4:K4"/>
    <mergeCell ref="A5:C5"/>
    <mergeCell ref="D5:K5"/>
    <mergeCell ref="A6:C6"/>
    <mergeCell ref="D6:E6"/>
    <mergeCell ref="G6:K6"/>
    <mergeCell ref="G7:H7"/>
    <mergeCell ref="G8:H8"/>
    <mergeCell ref="G9:H9"/>
    <mergeCell ref="G10:H10"/>
    <mergeCell ref="G11:H11"/>
    <mergeCell ref="G12:H12"/>
    <mergeCell ref="B13:E13"/>
    <mergeCell ref="F13:K13"/>
    <mergeCell ref="B14:E14"/>
    <mergeCell ref="F14:K14"/>
    <mergeCell ref="I15:K15"/>
    <mergeCell ref="I16:K16"/>
    <mergeCell ref="I17:K17"/>
    <mergeCell ref="I18:K18"/>
    <mergeCell ref="I19:K19"/>
    <mergeCell ref="I20:K20"/>
    <mergeCell ref="I21:K21"/>
    <mergeCell ref="I22:K22"/>
    <mergeCell ref="I23:K23"/>
    <mergeCell ref="A24:F24"/>
    <mergeCell ref="I24:K24"/>
    <mergeCell ref="B25:K25"/>
    <mergeCell ref="B26:D26"/>
    <mergeCell ref="E26:K26"/>
    <mergeCell ref="A27:K27"/>
    <mergeCell ref="A13:A14"/>
    <mergeCell ref="A15:A23"/>
    <mergeCell ref="B16:B19"/>
    <mergeCell ref="B20:B22"/>
    <mergeCell ref="C20:C21"/>
    <mergeCell ref="A7:C12"/>
  </mergeCells>
  <pageMargins left="0.629861111111111" right="0.472222222222222" top="1" bottom="1" header="0.5" footer="0.5"/>
  <pageSetup paperSize="9" scale="73" orientation="portrait"/>
  <headerFooter/>
  <ignoredErrors>
    <ignoredError sqref="E8:F10 H8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topLeftCell="A2" workbookViewId="0">
      <selection activeCell="D18" sqref="D18"/>
    </sheetView>
  </sheetViews>
  <sheetFormatPr defaultColWidth="9" defaultRowHeight="14.1" customHeight="1"/>
  <cols>
    <col min="1" max="1" width="5.75" style="3" customWidth="1"/>
    <col min="2" max="2" width="10.75" style="3" customWidth="1"/>
    <col min="3" max="3" width="12" style="3" customWidth="1"/>
    <col min="4" max="4" width="23.8916666666667" style="3" customWidth="1"/>
    <col min="5" max="5" width="14.75" style="3" customWidth="1"/>
    <col min="6" max="6" width="17" style="3" customWidth="1"/>
    <col min="7" max="8" width="8.75" style="3" customWidth="1"/>
    <col min="9" max="11" width="7.75" style="3" customWidth="1"/>
    <col min="12" max="12" width="9.13333333333333" style="2" customWidth="1"/>
    <col min="13" max="16384" width="9" style="2"/>
  </cols>
  <sheetData>
    <row r="1" customHeight="1" spans="1:1">
      <c r="A1" s="4"/>
    </row>
    <row r="2" ht="23.1" customHeight="1" spans="1:11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customHeight="1" spans="1:11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ht="13.5" spans="1:11">
      <c r="A4" s="7" t="s">
        <v>2</v>
      </c>
      <c r="B4" s="7"/>
      <c r="C4" s="7"/>
      <c r="D4" s="7"/>
      <c r="E4" s="7"/>
      <c r="F4" s="7"/>
      <c r="G4" s="7"/>
      <c r="H4" s="7" t="s">
        <v>3</v>
      </c>
      <c r="I4" s="7"/>
      <c r="J4" s="7"/>
      <c r="K4" s="7"/>
    </row>
    <row r="5" ht="13.5" spans="1:11">
      <c r="A5" s="8" t="s">
        <v>4</v>
      </c>
      <c r="B5" s="8"/>
      <c r="C5" s="8"/>
      <c r="D5" s="9" t="s">
        <v>97</v>
      </c>
      <c r="E5" s="9"/>
      <c r="F5" s="9"/>
      <c r="G5" s="9"/>
      <c r="H5" s="9"/>
      <c r="I5" s="9"/>
      <c r="J5" s="9"/>
      <c r="K5" s="9"/>
    </row>
    <row r="6" ht="13.5" spans="1:11">
      <c r="A6" s="8" t="s">
        <v>6</v>
      </c>
      <c r="B6" s="8"/>
      <c r="C6" s="8"/>
      <c r="D6" s="10" t="s">
        <v>7</v>
      </c>
      <c r="E6" s="10"/>
      <c r="F6" s="8" t="s">
        <v>8</v>
      </c>
      <c r="G6" s="10" t="s">
        <v>9</v>
      </c>
      <c r="H6" s="10"/>
      <c r="I6" s="10"/>
      <c r="J6" s="10"/>
      <c r="K6" s="10"/>
    </row>
    <row r="7" ht="13.5" spans="1:11">
      <c r="A7" s="8" t="s">
        <v>10</v>
      </c>
      <c r="B7" s="8"/>
      <c r="C7" s="8"/>
      <c r="D7" s="11" t="s">
        <v>11</v>
      </c>
      <c r="E7" s="8" t="s">
        <v>12</v>
      </c>
      <c r="F7" s="8" t="s">
        <v>13</v>
      </c>
      <c r="G7" s="8" t="s">
        <v>14</v>
      </c>
      <c r="H7" s="8"/>
      <c r="I7" s="8" t="s">
        <v>15</v>
      </c>
      <c r="J7" s="8" t="s">
        <v>16</v>
      </c>
      <c r="K7" s="8" t="s">
        <v>17</v>
      </c>
    </row>
    <row r="8" ht="13.5" spans="1:11">
      <c r="A8" s="8"/>
      <c r="B8" s="8"/>
      <c r="C8" s="8"/>
      <c r="D8" s="11" t="s">
        <v>18</v>
      </c>
      <c r="E8" s="24">
        <f t="shared" ref="E8:E10" si="0">629.14*10000</f>
        <v>6291400</v>
      </c>
      <c r="F8" s="24">
        <f t="shared" ref="F8:F10" si="1">629.14*10000</f>
        <v>6291400</v>
      </c>
      <c r="G8" s="25">
        <v>1835441.67</v>
      </c>
      <c r="H8" s="26"/>
      <c r="I8" s="37">
        <v>10</v>
      </c>
      <c r="J8" s="38">
        <f>G8/F8</f>
        <v>0.291738193406873</v>
      </c>
      <c r="K8" s="35">
        <f>I8*J8</f>
        <v>2.91738193406873</v>
      </c>
    </row>
    <row r="9" ht="13.5" spans="1:11">
      <c r="A9" s="8"/>
      <c r="B9" s="8"/>
      <c r="C9" s="8"/>
      <c r="D9" s="11" t="s">
        <v>19</v>
      </c>
      <c r="E9" s="24">
        <f t="shared" si="0"/>
        <v>6291400</v>
      </c>
      <c r="F9" s="24">
        <f t="shared" si="1"/>
        <v>6291400</v>
      </c>
      <c r="G9" s="25">
        <v>1835441.67</v>
      </c>
      <c r="H9" s="26"/>
      <c r="I9" s="8" t="s">
        <v>20</v>
      </c>
      <c r="J9" s="8" t="s">
        <v>20</v>
      </c>
      <c r="K9" s="8" t="s">
        <v>20</v>
      </c>
    </row>
    <row r="10" ht="13.5" spans="1:11">
      <c r="A10" s="8"/>
      <c r="B10" s="8"/>
      <c r="C10" s="8"/>
      <c r="D10" s="11" t="s">
        <v>21</v>
      </c>
      <c r="E10" s="24">
        <f t="shared" si="0"/>
        <v>6291400</v>
      </c>
      <c r="F10" s="24">
        <f t="shared" si="1"/>
        <v>6291400</v>
      </c>
      <c r="G10" s="25">
        <v>1835441.67</v>
      </c>
      <c r="H10" s="26"/>
      <c r="I10" s="8" t="s">
        <v>20</v>
      </c>
      <c r="J10" s="8" t="s">
        <v>20</v>
      </c>
      <c r="K10" s="8" t="s">
        <v>20</v>
      </c>
    </row>
    <row r="11" ht="13.5" spans="1:11">
      <c r="A11" s="8"/>
      <c r="B11" s="8"/>
      <c r="C11" s="8"/>
      <c r="D11" s="11" t="s">
        <v>22</v>
      </c>
      <c r="E11" s="27"/>
      <c r="F11" s="27"/>
      <c r="G11" s="27"/>
      <c r="H11" s="27"/>
      <c r="I11" s="8" t="s">
        <v>20</v>
      </c>
      <c r="J11" s="8" t="s">
        <v>20</v>
      </c>
      <c r="K11" s="8" t="s">
        <v>20</v>
      </c>
    </row>
    <row r="12" ht="13.5" spans="1:11">
      <c r="A12" s="8"/>
      <c r="B12" s="8"/>
      <c r="C12" s="8"/>
      <c r="D12" s="11" t="s">
        <v>23</v>
      </c>
      <c r="E12" s="27"/>
      <c r="F12" s="27"/>
      <c r="G12" s="27"/>
      <c r="H12" s="27"/>
      <c r="I12" s="8" t="s">
        <v>20</v>
      </c>
      <c r="J12" s="8" t="s">
        <v>20</v>
      </c>
      <c r="K12" s="8" t="s">
        <v>20</v>
      </c>
    </row>
    <row r="13" ht="13.5" spans="1:11">
      <c r="A13" s="8" t="s">
        <v>24</v>
      </c>
      <c r="B13" s="8" t="s">
        <v>25</v>
      </c>
      <c r="C13" s="8"/>
      <c r="D13" s="8"/>
      <c r="E13" s="8"/>
      <c r="F13" s="8" t="s">
        <v>26</v>
      </c>
      <c r="G13" s="8"/>
      <c r="H13" s="8"/>
      <c r="I13" s="8"/>
      <c r="J13" s="8"/>
      <c r="K13" s="8"/>
    </row>
    <row r="14" ht="90" customHeight="1" spans="1:11">
      <c r="A14" s="8"/>
      <c r="B14" s="12" t="s">
        <v>98</v>
      </c>
      <c r="C14" s="12"/>
      <c r="D14" s="12"/>
      <c r="E14" s="12"/>
      <c r="F14" s="12" t="s">
        <v>99</v>
      </c>
      <c r="G14" s="12"/>
      <c r="H14" s="12"/>
      <c r="I14" s="12"/>
      <c r="J14" s="12"/>
      <c r="K14" s="12"/>
    </row>
    <row r="15" ht="30" customHeight="1" spans="1:11">
      <c r="A15" s="13" t="s">
        <v>29</v>
      </c>
      <c r="B15" s="8" t="s">
        <v>30</v>
      </c>
      <c r="C15" s="8" t="s">
        <v>31</v>
      </c>
      <c r="D15" s="8" t="s">
        <v>32</v>
      </c>
      <c r="E15" s="8" t="s">
        <v>33</v>
      </c>
      <c r="F15" s="8" t="s">
        <v>34</v>
      </c>
      <c r="G15" s="8" t="s">
        <v>15</v>
      </c>
      <c r="H15" s="8" t="s">
        <v>17</v>
      </c>
      <c r="I15" s="8" t="s">
        <v>35</v>
      </c>
      <c r="J15" s="8"/>
      <c r="K15" s="8"/>
    </row>
    <row r="16" s="1" customFormat="1" ht="30" customHeight="1" spans="1:11">
      <c r="A16" s="13"/>
      <c r="B16" s="14" t="s">
        <v>36</v>
      </c>
      <c r="C16" s="15" t="s">
        <v>37</v>
      </c>
      <c r="D16" s="16" t="s">
        <v>100</v>
      </c>
      <c r="E16" s="28" t="s">
        <v>101</v>
      </c>
      <c r="F16" s="29" t="s">
        <v>102</v>
      </c>
      <c r="G16" s="30">
        <v>10</v>
      </c>
      <c r="H16" s="30">
        <v>10</v>
      </c>
      <c r="I16" s="39"/>
      <c r="J16" s="40"/>
      <c r="K16" s="41"/>
    </row>
    <row r="17" s="1" customFormat="1" ht="30" customHeight="1" spans="1:11">
      <c r="A17" s="13"/>
      <c r="B17" s="14"/>
      <c r="C17" s="17"/>
      <c r="D17" s="18" t="s">
        <v>103</v>
      </c>
      <c r="E17" s="31" t="s">
        <v>104</v>
      </c>
      <c r="F17" s="28" t="s">
        <v>105</v>
      </c>
      <c r="G17" s="30">
        <v>10</v>
      </c>
      <c r="H17" s="30">
        <v>10</v>
      </c>
      <c r="I17" s="39"/>
      <c r="J17" s="40"/>
      <c r="K17" s="41"/>
    </row>
    <row r="18" s="1" customFormat="1" ht="30" customHeight="1" spans="1:11">
      <c r="A18" s="13"/>
      <c r="B18" s="14"/>
      <c r="C18" s="14" t="s">
        <v>39</v>
      </c>
      <c r="D18" s="16" t="s">
        <v>106</v>
      </c>
      <c r="E18" s="28" t="s">
        <v>45</v>
      </c>
      <c r="F18" s="32">
        <v>1</v>
      </c>
      <c r="G18" s="30">
        <v>10</v>
      </c>
      <c r="H18" s="30">
        <v>10</v>
      </c>
      <c r="I18" s="39" t="s">
        <v>59</v>
      </c>
      <c r="J18" s="40"/>
      <c r="K18" s="41"/>
    </row>
    <row r="19" s="1" customFormat="1" ht="30" customHeight="1" spans="1:11">
      <c r="A19" s="13"/>
      <c r="B19" s="14"/>
      <c r="C19" s="14" t="s">
        <v>41</v>
      </c>
      <c r="D19" s="18" t="s">
        <v>107</v>
      </c>
      <c r="E19" s="28" t="s">
        <v>45</v>
      </c>
      <c r="F19" s="32">
        <v>1</v>
      </c>
      <c r="G19" s="30">
        <v>10</v>
      </c>
      <c r="H19" s="30">
        <v>10</v>
      </c>
      <c r="I19" s="39"/>
      <c r="J19" s="40"/>
      <c r="K19" s="41"/>
    </row>
    <row r="20" s="1" customFormat="1" ht="30" customHeight="1" spans="1:11">
      <c r="A20" s="13"/>
      <c r="B20" s="14"/>
      <c r="C20" s="14" t="s">
        <v>43</v>
      </c>
      <c r="D20" s="16" t="s">
        <v>76</v>
      </c>
      <c r="E20" s="28" t="s">
        <v>45</v>
      </c>
      <c r="F20" s="33">
        <v>0.2917</v>
      </c>
      <c r="G20" s="30">
        <v>10</v>
      </c>
      <c r="H20" s="30">
        <v>10</v>
      </c>
      <c r="I20" s="39"/>
      <c r="J20" s="40"/>
      <c r="K20" s="41"/>
    </row>
    <row r="21" s="1" customFormat="1" ht="30" customHeight="1" spans="1:11">
      <c r="A21" s="13"/>
      <c r="B21" s="14" t="s">
        <v>46</v>
      </c>
      <c r="C21" s="15" t="s">
        <v>47</v>
      </c>
      <c r="D21" s="18" t="s">
        <v>108</v>
      </c>
      <c r="E21" s="28" t="s">
        <v>45</v>
      </c>
      <c r="F21" s="32">
        <v>1</v>
      </c>
      <c r="G21" s="30">
        <v>15</v>
      </c>
      <c r="H21" s="30">
        <v>15</v>
      </c>
      <c r="I21" s="39"/>
      <c r="J21" s="40"/>
      <c r="K21" s="41"/>
    </row>
    <row r="22" s="1" customFormat="1" ht="30" customHeight="1" spans="1:11">
      <c r="A22" s="13"/>
      <c r="B22" s="14"/>
      <c r="C22" s="17"/>
      <c r="D22" s="18" t="s">
        <v>109</v>
      </c>
      <c r="E22" s="34" t="s">
        <v>110</v>
      </c>
      <c r="F22" s="28" t="s">
        <v>53</v>
      </c>
      <c r="G22" s="30">
        <v>15</v>
      </c>
      <c r="H22" s="30">
        <v>15</v>
      </c>
      <c r="I22" s="39"/>
      <c r="J22" s="42"/>
      <c r="K22" s="43"/>
    </row>
    <row r="23" s="1" customFormat="1" ht="30" customHeight="1" spans="1:11">
      <c r="A23" s="13"/>
      <c r="B23" s="14" t="s">
        <v>54</v>
      </c>
      <c r="C23" s="14" t="s">
        <v>55</v>
      </c>
      <c r="D23" s="18" t="s">
        <v>111</v>
      </c>
      <c r="E23" s="28" t="s">
        <v>49</v>
      </c>
      <c r="F23" s="32">
        <v>0.9</v>
      </c>
      <c r="G23" s="30">
        <v>10</v>
      </c>
      <c r="H23" s="30">
        <v>10</v>
      </c>
      <c r="I23" s="39"/>
      <c r="J23" s="40"/>
      <c r="K23" s="41"/>
    </row>
    <row r="24" s="1" customFormat="1" ht="30" customHeight="1" spans="1:11">
      <c r="A24" s="8" t="s">
        <v>58</v>
      </c>
      <c r="B24" s="8"/>
      <c r="C24" s="8"/>
      <c r="D24" s="8"/>
      <c r="E24" s="8"/>
      <c r="F24" s="8"/>
      <c r="G24" s="8">
        <v>100</v>
      </c>
      <c r="H24" s="35">
        <f>SUM(H16:H23)+K8</f>
        <v>92.9173819340687</v>
      </c>
      <c r="I24" s="39" t="s">
        <v>59</v>
      </c>
      <c r="J24" s="40"/>
      <c r="K24" s="41"/>
    </row>
    <row r="25" ht="138" customHeight="1" spans="1:11">
      <c r="A25" s="8" t="s">
        <v>60</v>
      </c>
      <c r="B25" s="19" t="s">
        <v>112</v>
      </c>
      <c r="C25" s="20"/>
      <c r="D25" s="20"/>
      <c r="E25" s="20"/>
      <c r="F25" s="20"/>
      <c r="G25" s="20"/>
      <c r="H25" s="20"/>
      <c r="I25" s="20"/>
      <c r="J25" s="20"/>
      <c r="K25" s="20"/>
    </row>
    <row r="26" ht="14.45" customHeight="1" spans="1:11">
      <c r="A26" s="21"/>
      <c r="B26" s="22" t="s">
        <v>62</v>
      </c>
      <c r="C26" s="22"/>
      <c r="D26" s="22"/>
      <c r="E26" s="36" t="s">
        <v>63</v>
      </c>
      <c r="F26" s="36"/>
      <c r="G26" s="36"/>
      <c r="H26" s="36"/>
      <c r="I26" s="36"/>
      <c r="J26" s="36"/>
      <c r="K26" s="36"/>
    </row>
    <row r="27" s="2" customFormat="1" ht="125.1" customHeight="1" spans="1:12">
      <c r="A27" s="23" t="s">
        <v>64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44"/>
    </row>
  </sheetData>
  <mergeCells count="42">
    <mergeCell ref="A2:K2"/>
    <mergeCell ref="A3:K3"/>
    <mergeCell ref="A4:C4"/>
    <mergeCell ref="E4:G4"/>
    <mergeCell ref="H4:K4"/>
    <mergeCell ref="A5:C5"/>
    <mergeCell ref="D5:K5"/>
    <mergeCell ref="A6:C6"/>
    <mergeCell ref="D6:E6"/>
    <mergeCell ref="G6:K6"/>
    <mergeCell ref="G7:H7"/>
    <mergeCell ref="G8:H8"/>
    <mergeCell ref="G9:H9"/>
    <mergeCell ref="G10:H10"/>
    <mergeCell ref="G11:H11"/>
    <mergeCell ref="G12:H12"/>
    <mergeCell ref="B13:E13"/>
    <mergeCell ref="F13:K13"/>
    <mergeCell ref="B14:E14"/>
    <mergeCell ref="F14:K14"/>
    <mergeCell ref="I15:K15"/>
    <mergeCell ref="I16:K16"/>
    <mergeCell ref="I17:K17"/>
    <mergeCell ref="I18:K18"/>
    <mergeCell ref="I19:K19"/>
    <mergeCell ref="I20:K20"/>
    <mergeCell ref="I21:K21"/>
    <mergeCell ref="I22:K22"/>
    <mergeCell ref="I23:K23"/>
    <mergeCell ref="A24:F24"/>
    <mergeCell ref="I24:K24"/>
    <mergeCell ref="B25:K25"/>
    <mergeCell ref="B26:D26"/>
    <mergeCell ref="E26:K26"/>
    <mergeCell ref="A27:K27"/>
    <mergeCell ref="A13:A14"/>
    <mergeCell ref="A15:A23"/>
    <mergeCell ref="B16:B20"/>
    <mergeCell ref="B21:B22"/>
    <mergeCell ref="C16:C17"/>
    <mergeCell ref="C21:C22"/>
    <mergeCell ref="A7:C12"/>
  </mergeCells>
  <pageMargins left="0.75" right="0.236111111111111" top="1" bottom="1" header="0.5" footer="0.5"/>
  <pageSetup paperSize="9" scale="73" orientation="portrait"/>
  <headerFooter/>
  <ignoredErrors>
    <ignoredError sqref="E8:F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信息化系统建设与维护</vt:lpstr>
      <vt:lpstr>国有企业管理工作经费</vt:lpstr>
      <vt:lpstr>金融工作服务经费</vt:lpstr>
      <vt:lpstr>评审费及其他委托业务费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李贵州</dc:creator>
  <cp:lastModifiedBy>sophie-jie</cp:lastModifiedBy>
  <dcterms:created xsi:type="dcterms:W3CDTF">2025-02-24T17:29:00Z</dcterms:created>
  <dcterms:modified xsi:type="dcterms:W3CDTF">2026-08-11T17:39:51Z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988B37CB05114748B712B222AB859B0F_13</vt:lpwstr>
  </property>
  <property fmtid="{D5CDD505-2E9C-101B-9397-08002B2CF9AE}" pid="3" name="KSOProductBuildVer">
    <vt:lpwstr>2052-11.8.2.10624</vt:lpwstr>
  </property>
  <property fmtid="{D5CDD505-2E9C-101B-9397-08002B2CF9AE}" pid="4" name="CalculationRule">
    <vt:i4>0</vt:i4>
  </property>
</Properties>
</file>